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Pol'!$A$1:$U$104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02" i="12" l="1"/>
  <c r="F39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5" i="12"/>
  <c r="M15" i="12" s="1"/>
  <c r="I15" i="12"/>
  <c r="K15" i="12"/>
  <c r="O15" i="12"/>
  <c r="O14" i="12" s="1"/>
  <c r="Q15" i="12"/>
  <c r="U15" i="12"/>
  <c r="G17" i="12"/>
  <c r="M17" i="12" s="1"/>
  <c r="I17" i="12"/>
  <c r="K17" i="12"/>
  <c r="K14" i="12" s="1"/>
  <c r="O17" i="12"/>
  <c r="Q17" i="12"/>
  <c r="U17" i="12"/>
  <c r="U14" i="12" s="1"/>
  <c r="G20" i="12"/>
  <c r="M20" i="12" s="1"/>
  <c r="I20" i="12"/>
  <c r="K20" i="12"/>
  <c r="O20" i="12"/>
  <c r="Q20" i="12"/>
  <c r="U20" i="12"/>
  <c r="G22" i="12"/>
  <c r="M22" i="12" s="1"/>
  <c r="I22" i="12"/>
  <c r="K22" i="12"/>
  <c r="O22" i="12"/>
  <c r="Q22" i="12"/>
  <c r="U22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1" i="12"/>
  <c r="M31" i="12" s="1"/>
  <c r="I31" i="12"/>
  <c r="K31" i="12"/>
  <c r="O31" i="12"/>
  <c r="Q31" i="12"/>
  <c r="U31" i="12"/>
  <c r="G33" i="12"/>
  <c r="M33" i="12" s="1"/>
  <c r="I33" i="12"/>
  <c r="K33" i="12"/>
  <c r="O33" i="12"/>
  <c r="Q33" i="12"/>
  <c r="U33" i="12"/>
  <c r="G35" i="12"/>
  <c r="M35" i="12" s="1"/>
  <c r="I35" i="12"/>
  <c r="K35" i="12"/>
  <c r="O35" i="12"/>
  <c r="Q35" i="12"/>
  <c r="U35" i="12"/>
  <c r="G37" i="12"/>
  <c r="M37" i="12" s="1"/>
  <c r="I37" i="12"/>
  <c r="K37" i="12"/>
  <c r="O37" i="12"/>
  <c r="Q37" i="12"/>
  <c r="U37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6" i="12"/>
  <c r="M46" i="12" s="1"/>
  <c r="I46" i="12"/>
  <c r="K46" i="12"/>
  <c r="O46" i="12"/>
  <c r="Q46" i="12"/>
  <c r="U46" i="12"/>
  <c r="G48" i="12"/>
  <c r="M48" i="12" s="1"/>
  <c r="I48" i="12"/>
  <c r="K48" i="12"/>
  <c r="O48" i="12"/>
  <c r="Q48" i="12"/>
  <c r="U48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3" i="12"/>
  <c r="M63" i="12" s="1"/>
  <c r="I63" i="12"/>
  <c r="K63" i="12"/>
  <c r="O63" i="12"/>
  <c r="Q63" i="12"/>
  <c r="U63" i="12"/>
  <c r="G65" i="12"/>
  <c r="M65" i="12" s="1"/>
  <c r="I65" i="12"/>
  <c r="K65" i="12"/>
  <c r="O65" i="12"/>
  <c r="Q65" i="12"/>
  <c r="U65" i="12"/>
  <c r="G66" i="12"/>
  <c r="I66" i="12"/>
  <c r="K66" i="12"/>
  <c r="M66" i="12"/>
  <c r="O66" i="12"/>
  <c r="Q66" i="12"/>
  <c r="U66" i="12"/>
  <c r="G67" i="12"/>
  <c r="M67" i="12" s="1"/>
  <c r="I67" i="12"/>
  <c r="K67" i="12"/>
  <c r="O67" i="12"/>
  <c r="Q67" i="12"/>
  <c r="U67" i="12"/>
  <c r="G69" i="12"/>
  <c r="M69" i="12" s="1"/>
  <c r="I69" i="12"/>
  <c r="K69" i="12"/>
  <c r="O69" i="12"/>
  <c r="Q69" i="12"/>
  <c r="U69" i="12"/>
  <c r="G71" i="12"/>
  <c r="M71" i="12" s="1"/>
  <c r="I71" i="12"/>
  <c r="K71" i="12"/>
  <c r="O71" i="12"/>
  <c r="Q71" i="12"/>
  <c r="U71" i="12"/>
  <c r="G73" i="12"/>
  <c r="M73" i="12" s="1"/>
  <c r="I73" i="12"/>
  <c r="K73" i="12"/>
  <c r="O73" i="12"/>
  <c r="Q73" i="12"/>
  <c r="U73" i="12"/>
  <c r="G76" i="12"/>
  <c r="M76" i="12" s="1"/>
  <c r="I76" i="12"/>
  <c r="K76" i="12"/>
  <c r="O76" i="12"/>
  <c r="Q76" i="12"/>
  <c r="U76" i="12"/>
  <c r="G78" i="12"/>
  <c r="M78" i="12" s="1"/>
  <c r="I78" i="12"/>
  <c r="K78" i="12"/>
  <c r="O78" i="12"/>
  <c r="Q78" i="12"/>
  <c r="U78" i="12"/>
  <c r="G80" i="12"/>
  <c r="M80" i="12" s="1"/>
  <c r="I80" i="12"/>
  <c r="I79" i="12" s="1"/>
  <c r="K80" i="12"/>
  <c r="O80" i="12"/>
  <c r="Q80" i="12"/>
  <c r="U80" i="12"/>
  <c r="U79" i="12" s="1"/>
  <c r="G82" i="12"/>
  <c r="I82" i="12"/>
  <c r="K82" i="12"/>
  <c r="O82" i="12"/>
  <c r="Q82" i="12"/>
  <c r="U82" i="12"/>
  <c r="G84" i="12"/>
  <c r="M84" i="12" s="1"/>
  <c r="I84" i="12"/>
  <c r="K84" i="12"/>
  <c r="O84" i="12"/>
  <c r="Q84" i="12"/>
  <c r="U84" i="12"/>
  <c r="G86" i="12"/>
  <c r="I86" i="12"/>
  <c r="K86" i="12"/>
  <c r="M86" i="12"/>
  <c r="O86" i="12"/>
  <c r="Q86" i="12"/>
  <c r="U86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I20" i="1"/>
  <c r="I19" i="1"/>
  <c r="I18" i="1"/>
  <c r="G27" i="1"/>
  <c r="J28" i="1"/>
  <c r="J26" i="1"/>
  <c r="G38" i="1"/>
  <c r="F38" i="1"/>
  <c r="J23" i="1"/>
  <c r="J24" i="1"/>
  <c r="J25" i="1"/>
  <c r="J27" i="1"/>
  <c r="E24" i="1"/>
  <c r="E26" i="1"/>
  <c r="O83" i="12" l="1"/>
  <c r="K79" i="12"/>
  <c r="U97" i="12"/>
  <c r="Q83" i="12"/>
  <c r="M83" i="12"/>
  <c r="U70" i="12"/>
  <c r="O70" i="12"/>
  <c r="O58" i="12"/>
  <c r="U58" i="12"/>
  <c r="G83" i="12"/>
  <c r="I57" i="1" s="1"/>
  <c r="Q79" i="12"/>
  <c r="I70" i="12"/>
  <c r="K58" i="12"/>
  <c r="O8" i="12"/>
  <c r="K97" i="12"/>
  <c r="Q75" i="12"/>
  <c r="M75" i="12"/>
  <c r="K70" i="12"/>
  <c r="Q70" i="12"/>
  <c r="K87" i="12"/>
  <c r="I83" i="12"/>
  <c r="O75" i="12"/>
  <c r="Q14" i="12"/>
  <c r="O87" i="12"/>
  <c r="F40" i="1"/>
  <c r="I91" i="12"/>
  <c r="Q97" i="12"/>
  <c r="O91" i="12"/>
  <c r="G87" i="12"/>
  <c r="I58" i="1" s="1"/>
  <c r="U83" i="12"/>
  <c r="O79" i="12"/>
  <c r="U75" i="12"/>
  <c r="I75" i="12"/>
  <c r="G70" i="12"/>
  <c r="I54" i="1" s="1"/>
  <c r="U62" i="12"/>
  <c r="Q62" i="12"/>
  <c r="I62" i="12"/>
  <c r="Q58" i="12"/>
  <c r="I58" i="12"/>
  <c r="O47" i="12"/>
  <c r="U19" i="12"/>
  <c r="I19" i="12"/>
  <c r="G14" i="12"/>
  <c r="I48" i="1" s="1"/>
  <c r="Q8" i="12"/>
  <c r="G62" i="12"/>
  <c r="I53" i="1" s="1"/>
  <c r="G58" i="12"/>
  <c r="I52" i="1" s="1"/>
  <c r="M47" i="12"/>
  <c r="U30" i="12"/>
  <c r="K30" i="12"/>
  <c r="Q19" i="12"/>
  <c r="M19" i="12"/>
  <c r="I14" i="12"/>
  <c r="G8" i="12"/>
  <c r="AD102" i="12"/>
  <c r="G39" i="1" s="1"/>
  <c r="G40" i="1" s="1"/>
  <c r="G25" i="1" s="1"/>
  <c r="G26" i="1" s="1"/>
  <c r="I87" i="12"/>
  <c r="K91" i="12"/>
  <c r="M87" i="12"/>
  <c r="U47" i="12"/>
  <c r="K47" i="12"/>
  <c r="Q30" i="12"/>
  <c r="I30" i="12"/>
  <c r="O19" i="12"/>
  <c r="K8" i="12"/>
  <c r="Q91" i="12"/>
  <c r="Q87" i="12"/>
  <c r="I97" i="12"/>
  <c r="O97" i="12"/>
  <c r="U91" i="12"/>
  <c r="G91" i="12"/>
  <c r="I59" i="1" s="1"/>
  <c r="U87" i="12"/>
  <c r="K83" i="12"/>
  <c r="G79" i="12"/>
  <c r="I56" i="1" s="1"/>
  <c r="K75" i="12"/>
  <c r="K62" i="12"/>
  <c r="O62" i="12"/>
  <c r="Q47" i="12"/>
  <c r="I47" i="12"/>
  <c r="O30" i="12"/>
  <c r="K19" i="12"/>
  <c r="U8" i="12"/>
  <c r="I8" i="12"/>
  <c r="G28" i="1"/>
  <c r="G23" i="1"/>
  <c r="M91" i="12"/>
  <c r="M62" i="12"/>
  <c r="M58" i="12"/>
  <c r="M70" i="12"/>
  <c r="M14" i="12"/>
  <c r="M97" i="12"/>
  <c r="M30" i="12"/>
  <c r="G97" i="12"/>
  <c r="I60" i="1" s="1"/>
  <c r="G75" i="12"/>
  <c r="I55" i="1" s="1"/>
  <c r="G19" i="12"/>
  <c r="I49" i="1" s="1"/>
  <c r="I17" i="1" s="1"/>
  <c r="M12" i="12"/>
  <c r="M8" i="12" s="1"/>
  <c r="G47" i="12"/>
  <c r="I51" i="1" s="1"/>
  <c r="G30" i="12"/>
  <c r="I50" i="1" s="1"/>
  <c r="M82" i="12"/>
  <c r="M79" i="12" s="1"/>
  <c r="G102" i="12" l="1"/>
  <c r="I47" i="1"/>
  <c r="H39" i="1"/>
  <c r="G24" i="1"/>
  <c r="G29" i="1" s="1"/>
  <c r="I39" i="1" l="1"/>
  <c r="I40" i="1" s="1"/>
  <c r="J39" i="1" s="1"/>
  <c r="J40" i="1" s="1"/>
  <c r="H40" i="1"/>
  <c r="I16" i="1"/>
  <c r="I21" i="1" s="1"/>
  <c r="I6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<sst xmlns="http://schemas.openxmlformats.org/spreadsheetml/2006/main" count="495" uniqueCount="265">
  <si>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</si>
  <si>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</si>
  <si>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</si>
  <si>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</si>
  <si>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</si>
  <si>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</si>
  <si>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</si>
  <si>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</si>
  <si>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</si>
  <si>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</si>
  <si>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</si>
  <si>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</si>
  <si>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</si>
  <si>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</si>
  <si>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</si>
  <si>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</si>
  <si>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</si>
  <si>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</si>
  <si>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</si>
  <si>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</si>
  <si>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</si>
  <si>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</si>
  <si>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</si>
  <si>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</si>
  <si>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</si>
  <si>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</si>
  <si>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</si>
  <si>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</si>
  <si>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</si>
  <si>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</si>
  <si>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</si>
  <si>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</si>
  <si>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</si>
  <si>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</si>
  <si>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</si>
  <si>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</si>
  <si>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</si>
  <si>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</si>
  <si>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</si>
  <si>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</si>
  <si>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</si>
  <si>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</si>
  <si>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</si>
  <si>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</si>
  <si>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</si>
  <si>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TZB KOMPLET s.r.o.</t>
  </si>
  <si>
    <t>ZŠ Dr. Malíka, Chrudim, rekonstrukce laboratoře chemie - K V PL VZDT ÚT</t>
  </si>
  <si>
    <t>Město Chrudim</t>
  </si>
  <si>
    <t>Resselovo náměstí 77</t>
  </si>
  <si>
    <t>Chrudim</t>
  </si>
  <si>
    <t>537 16</t>
  </si>
  <si>
    <t>Celkem za stavbu</t>
  </si>
  <si>
    <t>CZK</t>
  </si>
  <si>
    <t>Rekapitulace dílů</t>
  </si>
  <si>
    <t>Typ dílu</t>
  </si>
  <si>
    <t>8</t>
  </si>
  <si>
    <t>Trubní vedení</t>
  </si>
  <si>
    <t>97</t>
  </si>
  <si>
    <t>Prorážení otvorů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</si>
  <si>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</si>
  <si>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</si>
  <si>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</si>
  <si>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</si>
  <si>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</si>
  <si>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</si>
  <si>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</si>
  <si>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</si>
  <si>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735</t>
  </si>
  <si>
    <t>Otopná tělesa</t>
  </si>
  <si>
    <t>783</t>
  </si>
  <si>
    <t>Nátěry</t>
  </si>
  <si>
    <t>721-D</t>
  </si>
  <si>
    <t>Vnitřní kanalizace - demontáže</t>
  </si>
  <si>
    <t>722-1</t>
  </si>
  <si>
    <t>Izolace - ZTI</t>
  </si>
  <si>
    <t>722-D</t>
  </si>
  <si>
    <t>Vnitřní vodovod - demontáže</t>
  </si>
  <si>
    <t>723-D</t>
  </si>
  <si>
    <t>Vnitřní plynovod - demontáže</t>
  </si>
  <si>
    <t>733-D</t>
  </si>
  <si>
    <t>Rozvod potrubí - demontáže</t>
  </si>
  <si>
    <t>735-D</t>
  </si>
  <si>
    <t>Otopná tělesa - demontáž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</si>
  <si>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</si>
  <si>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</si>
  <si>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</si>
  <si>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</si>
  <si>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</si>
  <si>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</si>
  <si>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</si>
  <si>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</si>
  <si>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</si>
  <si>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</si>
  <si>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</si>
  <si>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</si>
  <si>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</si>
  <si>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</si>
  <si>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</si>
  <si>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</si>
  <si>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</si>
  <si>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</si>
  <si>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</si>
  <si>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</si>
  <si>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</si>
  <si>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</si>
  <si>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</si>
  <si>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</si>
  <si>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</si>
  <si>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</si>
  <si>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</si>
  <si>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</si>
  <si>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</si>
  <si>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42981181R</t>
  </si>
  <si>
    <t>Spiro roura hladká d 100, délka 1 m</t>
  </si>
  <si>
    <t>m</t>
  </si>
  <si>
    <t>POL3_0</t>
  </si>
  <si>
    <t>429822002R</t>
  </si>
  <si>
    <t>Oblouk segmentový 90°, d 100 mm Pz plech</t>
  </si>
  <si>
    <t>kus</t>
  </si>
  <si>
    <t>42980142R</t>
  </si>
  <si>
    <t>Odbočka d 180/100 mm potrubí 2 Pz plech, s odvodem kondenzátu</t>
  </si>
  <si>
    <t>kond</t>
  </si>
  <si>
    <t>Odvod kondenzátu vč. potrubí</t>
  </si>
  <si>
    <t>soub</t>
  </si>
  <si>
    <t>POL1_0</t>
  </si>
  <si>
    <t>mont</t>
  </si>
  <si>
    <t>Montáž odvětrání digestoře</t>
  </si>
  <si>
    <t>hod</t>
  </si>
  <si>
    <t>974031143R00</t>
  </si>
  <si>
    <t>Vysekání rýh ve zdi cihelné 7 x 10 cm</t>
  </si>
  <si>
    <t>0,7+2,8+1,6</t>
  </si>
  <si>
    <t>VV</t>
  </si>
  <si>
    <t>974031153R00</t>
  </si>
  <si>
    <t>Vysekání rýh ve zdi cihelné 10 x 10 cm</t>
  </si>
  <si>
    <t>3,6+1,5+1,8</t>
  </si>
  <si>
    <t/>
  </si>
  <si>
    <t>721176101R00</t>
  </si>
  <si>
    <t>Potrubí HT připojovací D 32 x 1,8 mm</t>
  </si>
  <si>
    <t>(0,6+2,8+1,6)*1,09</t>
  </si>
  <si>
    <t>721176103R00</t>
  </si>
  <si>
    <t>Potrubí HT připojovací D 50 x 1,8 mm</t>
  </si>
  <si>
    <t>(1,2+0,5)*1,09</t>
  </si>
  <si>
    <t>721194103R00</t>
  </si>
  <si>
    <t>Vyvedení odpadních výpustek D 32 x 1,8</t>
  </si>
  <si>
    <t>721194105R00</t>
  </si>
  <si>
    <t>Vyvedení odpadních výpustek D 50 x 1,8</t>
  </si>
  <si>
    <t>721170962R00</t>
  </si>
  <si>
    <t>Oprava - propojení dosavadního potrubí PVC D 63</t>
  </si>
  <si>
    <t>55162150.AR</t>
  </si>
  <si>
    <t>Vtok se zápachovou uzávěrkou DN 32, D+M</t>
  </si>
  <si>
    <t>28654741R</t>
  </si>
  <si>
    <t>Sifon kondenzační DN 32  PP podomítkový, D+M</t>
  </si>
  <si>
    <t>998721102R00</t>
  </si>
  <si>
    <t>Přesun hmot pro vnitřní kanalizaci, výšky do 12 m</t>
  </si>
  <si>
    <t>t</t>
  </si>
  <si>
    <t>722172312R00</t>
  </si>
  <si>
    <t>Potrubí z PPR studená, D 25x2,5 mm</t>
  </si>
  <si>
    <t>(5+0,7+0,4+1,6)*1,09</t>
  </si>
  <si>
    <t>722172332R00</t>
  </si>
  <si>
    <t>Potrubí z PPR teplá, D 25x2,5 mm</t>
  </si>
  <si>
    <t>722190402R00</t>
  </si>
  <si>
    <t>Vyvedení a upevnění výpustek DN 20</t>
  </si>
  <si>
    <t>2+2+2</t>
  </si>
  <si>
    <t>722220111R00</t>
  </si>
  <si>
    <t>Nástěnka K 247, pro výtokový ventil G 1/2</t>
  </si>
  <si>
    <t>722220112R00</t>
  </si>
  <si>
    <t>Nástěnka K 247, pro výtokový ventil G 3/4</t>
  </si>
  <si>
    <t>722130901R00</t>
  </si>
  <si>
    <t>Zazátkování vývodu</t>
  </si>
  <si>
    <t>722237122R00</t>
  </si>
  <si>
    <t>Kohout kulový,2xvnitřní záv. GIACOMINI R250D DN 20</t>
  </si>
  <si>
    <t>734255125R00</t>
  </si>
  <si>
    <t>Ventil pojistný DN 20 x 6,0 bar, se zpětnou klapkou</t>
  </si>
  <si>
    <t>28655074R</t>
  </si>
  <si>
    <t>Přechodka D25x3/4" PP-R</t>
  </si>
  <si>
    <t>722290234R00</t>
  </si>
  <si>
    <t>Proplach a dezinfekce vodovod.potrubí DN 80</t>
  </si>
  <si>
    <t>2*(5+0,7+0,4+1,6)</t>
  </si>
  <si>
    <t>998722103R00</t>
  </si>
  <si>
    <t>Přesun hmot pro vnitřní vodovod, výšky do 24 m</t>
  </si>
  <si>
    <t>723120203R00</t>
  </si>
  <si>
    <t>Potrubí ocelové závitové černé svařované DN 20</t>
  </si>
  <si>
    <t>(1,2+2,5)*1,05</t>
  </si>
  <si>
    <t>723237214R00</t>
  </si>
  <si>
    <t>Kohout kulový,2xvnitřní závit DN 20, atest na zemní plyn</t>
  </si>
  <si>
    <t>723190252R00</t>
  </si>
  <si>
    <t>Vyvedení a upevnění plynovodních výpustek DN 20</t>
  </si>
  <si>
    <t>723190914R00</t>
  </si>
  <si>
    <t>Navaření odbočky na plynové potrubí DN 25</t>
  </si>
  <si>
    <t>723190901R00</t>
  </si>
  <si>
    <t>Uzavření nebo otevření plynového potrubí</t>
  </si>
  <si>
    <t>723190907R00</t>
  </si>
  <si>
    <t>Odvzdušnění a napuštění plynového potrubí</t>
  </si>
  <si>
    <t>733191914R00</t>
  </si>
  <si>
    <t>Zaslepení potrubí zkováním a zavařením DN 20</t>
  </si>
  <si>
    <t>Revize</t>
  </si>
  <si>
    <t>Revize plynovodu</t>
  </si>
  <si>
    <t>998723102R00</t>
  </si>
  <si>
    <t>Přesun hmot pro vnitřní plynovod, výšky do 12 m</t>
  </si>
  <si>
    <t>725536333R00</t>
  </si>
  <si>
    <t>Ohřívač elek. zásobníkový závěsný 80 l tlakový</t>
  </si>
  <si>
    <t>soubor</t>
  </si>
  <si>
    <t>55111402R</t>
  </si>
  <si>
    <t>Pojistný ventil DN15 0,7 MPa vč. zpět klapky, k elektrickému bojleru</t>
  </si>
  <si>
    <t>998725102R00</t>
  </si>
  <si>
    <t>Přesun hmot pro zařizovací předměty, výšky do 12 m</t>
  </si>
  <si>
    <t>735192911R00</t>
  </si>
  <si>
    <t>Dem a zpětná montáž otop.těles článků litinových</t>
  </si>
  <si>
    <t>m2</t>
  </si>
  <si>
    <t>38*0,255</t>
  </si>
  <si>
    <t>735191904R00</t>
  </si>
  <si>
    <t>Propláchnutí otopných těles litinových</t>
  </si>
  <si>
    <t>735191905R00</t>
  </si>
  <si>
    <t>Oprava - odvzdušnění otopných těles</t>
  </si>
  <si>
    <t>735494811R00</t>
  </si>
  <si>
    <t>Vypuštění vody z otopných těles</t>
  </si>
  <si>
    <t>2*9,69</t>
  </si>
  <si>
    <t>998735102R00</t>
  </si>
  <si>
    <t>Přesun hmot pro otopná tělesa, výšky do 12 m</t>
  </si>
  <si>
    <t>783424140R00</t>
  </si>
  <si>
    <t>Nátěr syntetický potrubí do DN 50 mm  Z + 2x</t>
  </si>
  <si>
    <t>1,2+2,5+2+5,8</t>
  </si>
  <si>
    <t>783324140R00</t>
  </si>
  <si>
    <t>Nátěr syntetický litin. radiátorů Z +1x + 1x email</t>
  </si>
  <si>
    <t>721200020RAA</t>
  </si>
  <si>
    <t>Demontáž kanal potrubí novodurového, do DN 110</t>
  </si>
  <si>
    <t>POL2_0</t>
  </si>
  <si>
    <t>2*(1,5+1)</t>
  </si>
  <si>
    <t>721290822R00</t>
  </si>
  <si>
    <t>Přesun vybouraných hmot - kanalizace, H 6 - 12 m</t>
  </si>
  <si>
    <t>722181211RT8</t>
  </si>
  <si>
    <t>Izolace návleková tl. stěny 6 mm, vnitřní průměr 25 mm</t>
  </si>
  <si>
    <t>(2*(5+0,7+0,4+1,6))*1,05</t>
  </si>
  <si>
    <t>998713102R00</t>
  </si>
  <si>
    <t>Přesun hmot pro izolace tepelné, výšky do 12 m</t>
  </si>
  <si>
    <t>722200010RAA</t>
  </si>
  <si>
    <t>Demontáž potrubí ocelového do DN 50, s vysekáním ze zdi nebo podlahy</t>
  </si>
  <si>
    <t>2*4+2*3</t>
  </si>
  <si>
    <t>722290822R00</t>
  </si>
  <si>
    <t>Přesun vybouraných hmot - vodovody, H 6 - 12 m</t>
  </si>
  <si>
    <t>723120804R00</t>
  </si>
  <si>
    <t>Demontáž potrubí svařovaného závitového do DN 25</t>
  </si>
  <si>
    <t>722220851R00</t>
  </si>
  <si>
    <t>Demontáž armatur s jedním závitem G 3/4</t>
  </si>
  <si>
    <t>723290822R00</t>
  </si>
  <si>
    <t>Přesun vybouraných hmot - plynovody, H 6 -12 m</t>
  </si>
  <si>
    <t>733110806R00</t>
  </si>
  <si>
    <t>Demontáž potrubí ocelového závitového do DN 15-32</t>
  </si>
  <si>
    <t>733191915R00</t>
  </si>
  <si>
    <t>Zaslepení potrubí zkováním a zavařením DN 25</t>
  </si>
  <si>
    <t>734200812R00</t>
  </si>
  <si>
    <t>Demontáž armatur s 1závitem do G 1</t>
  </si>
  <si>
    <t>734200822R00</t>
  </si>
  <si>
    <t>Demontáž armatur se 2závity do G 1</t>
  </si>
  <si>
    <t>733890803R00</t>
  </si>
  <si>
    <t>Přemístění vybouraných hmot - potrubí, H 6 - 24 m</t>
  </si>
  <si>
    <t>735151831R00</t>
  </si>
  <si>
    <t>Demontáž otopných těles panelových 3řadých,1500 mm</t>
  </si>
  <si>
    <t>735291800R00</t>
  </si>
  <si>
    <t>Demontáž konzol otopných těles do odpadu</t>
  </si>
  <si>
    <t>735890802R00</t>
  </si>
  <si>
    <t>Přemístění demont. hmot - otop. těles, H 6 - 12 m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</si>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</sst>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49" fontId="5" fillId="3" borderId="0" xfId="0" applyNumberFormat="1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opLeftCell="B1" zoomScaleNormal="100" zoomScaleSheetLayoutView="75" workbookViewId="0">
      <selection activeCell="N21" sqref="N2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276" t="s">
        <v>46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47</v>
      </c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 t="s">
        <v>48</v>
      </c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 x14ac:dyDescent="0.2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">
      <c r="A16" s="194" t="s">
        <v>23</v>
      </c>
      <c r="B16" s="195" t="s">
        <v>23</v>
      </c>
      <c r="C16" s="58"/>
      <c r="D16" s="59"/>
      <c r="E16" s="84"/>
      <c r="F16" s="85"/>
      <c r="G16" s="84"/>
      <c r="H16" s="85"/>
      <c r="I16" s="84">
        <f>SUMIF(F47:F60,A16,I47:I60)+SUMIF(F47:F60,"PSU",I47:I60)</f>
        <v>0</v>
      </c>
      <c r="J16" s="94"/>
    </row>
    <row r="17" spans="1:10" ht="23.25" customHeight="1" x14ac:dyDescent="0.2">
      <c r="A17" s="194" t="s">
        <v>24</v>
      </c>
      <c r="B17" s="195" t="s">
        <v>24</v>
      </c>
      <c r="C17" s="58"/>
      <c r="D17" s="59"/>
      <c r="E17" s="84"/>
      <c r="F17" s="85"/>
      <c r="G17" s="84"/>
      <c r="H17" s="85"/>
      <c r="I17" s="84">
        <f>SUMIF(F47:F60,A17,I47:I60)</f>
        <v>0</v>
      </c>
      <c r="J17" s="94"/>
    </row>
    <row r="18" spans="1:10" ht="23.25" customHeight="1" x14ac:dyDescent="0.2">
      <c r="A18" s="194" t="s">
        <v>25</v>
      </c>
      <c r="B18" s="195" t="s">
        <v>25</v>
      </c>
      <c r="C18" s="58"/>
      <c r="D18" s="59"/>
      <c r="E18" s="84"/>
      <c r="F18" s="85"/>
      <c r="G18" s="84"/>
      <c r="H18" s="85"/>
      <c r="I18" s="84">
        <f>SUMIF(F47:F60,A18,I47:I60)</f>
        <v>0</v>
      </c>
      <c r="J18" s="94"/>
    </row>
    <row r="19" spans="1:10" ht="23.25" customHeight="1" x14ac:dyDescent="0.2">
      <c r="A19" s="194" t="s">
        <v>83</v>
      </c>
      <c r="B19" s="195" t="s">
        <v>26</v>
      </c>
      <c r="C19" s="58"/>
      <c r="D19" s="59"/>
      <c r="E19" s="84"/>
      <c r="F19" s="85"/>
      <c r="G19" s="84"/>
      <c r="H19" s="85"/>
      <c r="I19" s="84">
        <f>SUMIF(F47:F60,A19,I47:I60)</f>
        <v>0</v>
      </c>
      <c r="J19" s="94"/>
    </row>
    <row r="20" spans="1:10" ht="23.25" customHeight="1" x14ac:dyDescent="0.2">
      <c r="A20" s="194" t="s">
        <v>84</v>
      </c>
      <c r="B20" s="195" t="s">
        <v>27</v>
      </c>
      <c r="C20" s="58"/>
      <c r="D20" s="59"/>
      <c r="E20" s="84"/>
      <c r="F20" s="85"/>
      <c r="G20" s="84"/>
      <c r="H20" s="85"/>
      <c r="I20" s="84">
        <f>SUMIF(F47:F60,A20,I47:I60)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10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10" ht="25.5" hidden="1" customHeight="1" x14ac:dyDescent="0.2">
      <c r="A39" s="132">
        <v>1</v>
      </c>
      <c r="B39" s="138"/>
      <c r="C39" s="139"/>
      <c r="D39" s="140"/>
      <c r="E39" s="140"/>
      <c r="F39" s="148">
        <f>' Pol'!AC102</f>
        <v>0</v>
      </c>
      <c r="G39" s="149">
        <f>' Pol'!AD102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10" ht="25.5" hidden="1" customHeight="1" x14ac:dyDescent="0.2">
      <c r="A40" s="132"/>
      <c r="B40" s="142" t="s">
        <v>51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4" spans="1:10" ht="15.75" x14ac:dyDescent="0.25">
      <c r="B44" s="162" t="s">
        <v>53</v>
      </c>
    </row>
    <row r="46" spans="1:10" ht="25.5" customHeight="1" x14ac:dyDescent="0.2">
      <c r="A46" s="163"/>
      <c r="B46" s="169" t="s">
        <v>16</v>
      </c>
      <c r="C46" s="169" t="s">
        <v>5</v>
      </c>
      <c r="D46" s="170"/>
      <c r="E46" s="170"/>
      <c r="F46" s="173" t="s">
        <v>54</v>
      </c>
      <c r="G46" s="173"/>
      <c r="H46" s="173"/>
      <c r="I46" s="174" t="s">
        <v>28</v>
      </c>
      <c r="J46" s="174"/>
    </row>
    <row r="47" spans="1:10" ht="25.5" customHeight="1" x14ac:dyDescent="0.2">
      <c r="A47" s="164"/>
      <c r="B47" s="175" t="s">
        <v>55</v>
      </c>
      <c r="C47" s="176" t="s">
        <v>56</v>
      </c>
      <c r="D47" s="177"/>
      <c r="E47" s="177"/>
      <c r="F47" s="181" t="s">
        <v>23</v>
      </c>
      <c r="G47" s="182"/>
      <c r="H47" s="182"/>
      <c r="I47" s="183">
        <f>' Pol'!G8</f>
        <v>0</v>
      </c>
      <c r="J47" s="183"/>
    </row>
    <row r="48" spans="1:10" ht="25.5" customHeight="1" x14ac:dyDescent="0.2">
      <c r="A48" s="164"/>
      <c r="B48" s="167" t="s">
        <v>57</v>
      </c>
      <c r="C48" s="166" t="s">
        <v>58</v>
      </c>
      <c r="D48" s="168"/>
      <c r="E48" s="168"/>
      <c r="F48" s="184" t="s">
        <v>23</v>
      </c>
      <c r="G48" s="185"/>
      <c r="H48" s="185"/>
      <c r="I48" s="186">
        <f>' Pol'!G14</f>
        <v>0</v>
      </c>
      <c r="J48" s="186"/>
    </row>
    <row r="49" spans="1:10" ht="25.5" customHeight="1" x14ac:dyDescent="0.2">
      <c r="A49" s="164"/>
      <c r="B49" s="167" t="s">
        <v>59</v>
      </c>
      <c r="C49" s="166" t="s">
        <v>60</v>
      </c>
      <c r="D49" s="168"/>
      <c r="E49" s="168"/>
      <c r="F49" s="184" t="s">
        <v>24</v>
      </c>
      <c r="G49" s="185"/>
      <c r="H49" s="185"/>
      <c r="I49" s="186">
        <f>' Pol'!G19</f>
        <v>0</v>
      </c>
      <c r="J49" s="186"/>
    </row>
    <row r="50" spans="1:10" ht="25.5" customHeight="1" x14ac:dyDescent="0.2">
      <c r="A50" s="164"/>
      <c r="B50" s="167" t="s">
        <v>61</v>
      </c>
      <c r="C50" s="166" t="s">
        <v>62</v>
      </c>
      <c r="D50" s="168"/>
      <c r="E50" s="168"/>
      <c r="F50" s="184" t="s">
        <v>24</v>
      </c>
      <c r="G50" s="185"/>
      <c r="H50" s="185"/>
      <c r="I50" s="186">
        <f>' Pol'!G30</f>
        <v>0</v>
      </c>
      <c r="J50" s="186"/>
    </row>
    <row r="51" spans="1:10" ht="25.5" customHeight="1" x14ac:dyDescent="0.2">
      <c r="A51" s="164"/>
      <c r="B51" s="167" t="s">
        <v>63</v>
      </c>
      <c r="C51" s="166" t="s">
        <v>64</v>
      </c>
      <c r="D51" s="168"/>
      <c r="E51" s="168"/>
      <c r="F51" s="184" t="s">
        <v>24</v>
      </c>
      <c r="G51" s="185"/>
      <c r="H51" s="185"/>
      <c r="I51" s="186">
        <f>' Pol'!G47</f>
        <v>0</v>
      </c>
      <c r="J51" s="186"/>
    </row>
    <row r="52" spans="1:10" ht="25.5" customHeight="1" x14ac:dyDescent="0.2">
      <c r="A52" s="164"/>
      <c r="B52" s="167" t="s">
        <v>65</v>
      </c>
      <c r="C52" s="166" t="s">
        <v>66</v>
      </c>
      <c r="D52" s="168"/>
      <c r="E52" s="168"/>
      <c r="F52" s="184" t="s">
        <v>24</v>
      </c>
      <c r="G52" s="185"/>
      <c r="H52" s="185"/>
      <c r="I52" s="186">
        <f>' Pol'!G58</f>
        <v>0</v>
      </c>
      <c r="J52" s="186"/>
    </row>
    <row r="53" spans="1:10" ht="25.5" customHeight="1" x14ac:dyDescent="0.2">
      <c r="A53" s="164"/>
      <c r="B53" s="167" t="s">
        <v>67</v>
      </c>
      <c r="C53" s="166" t="s">
        <v>68</v>
      </c>
      <c r="D53" s="168"/>
      <c r="E53" s="168"/>
      <c r="F53" s="184" t="s">
        <v>24</v>
      </c>
      <c r="G53" s="185"/>
      <c r="H53" s="185"/>
      <c r="I53" s="186">
        <f>' Pol'!G62</f>
        <v>0</v>
      </c>
      <c r="J53" s="186"/>
    </row>
    <row r="54" spans="1:10" ht="25.5" customHeight="1" x14ac:dyDescent="0.2">
      <c r="A54" s="164"/>
      <c r="B54" s="167" t="s">
        <v>69</v>
      </c>
      <c r="C54" s="166" t="s">
        <v>70</v>
      </c>
      <c r="D54" s="168"/>
      <c r="E54" s="168"/>
      <c r="F54" s="184" t="s">
        <v>24</v>
      </c>
      <c r="G54" s="185"/>
      <c r="H54" s="185"/>
      <c r="I54" s="186">
        <f>' Pol'!G70</f>
        <v>0</v>
      </c>
      <c r="J54" s="186"/>
    </row>
    <row r="55" spans="1:10" ht="25.5" customHeight="1" x14ac:dyDescent="0.2">
      <c r="A55" s="164"/>
      <c r="B55" s="167" t="s">
        <v>71</v>
      </c>
      <c r="C55" s="166" t="s">
        <v>72</v>
      </c>
      <c r="D55" s="168"/>
      <c r="E55" s="168"/>
      <c r="F55" s="184" t="s">
        <v>23</v>
      </c>
      <c r="G55" s="185"/>
      <c r="H55" s="185"/>
      <c r="I55" s="186">
        <f>' Pol'!G75</f>
        <v>0</v>
      </c>
      <c r="J55" s="186"/>
    </row>
    <row r="56" spans="1:10" ht="25.5" customHeight="1" x14ac:dyDescent="0.2">
      <c r="A56" s="164"/>
      <c r="B56" s="167" t="s">
        <v>73</v>
      </c>
      <c r="C56" s="166" t="s">
        <v>74</v>
      </c>
      <c r="D56" s="168"/>
      <c r="E56" s="168"/>
      <c r="F56" s="184" t="s">
        <v>23</v>
      </c>
      <c r="G56" s="185"/>
      <c r="H56" s="185"/>
      <c r="I56" s="186">
        <f>' Pol'!G79</f>
        <v>0</v>
      </c>
      <c r="J56" s="186"/>
    </row>
    <row r="57" spans="1:10" ht="25.5" customHeight="1" x14ac:dyDescent="0.2">
      <c r="A57" s="164"/>
      <c r="B57" s="167" t="s">
        <v>75</v>
      </c>
      <c r="C57" s="166" t="s">
        <v>76</v>
      </c>
      <c r="D57" s="168"/>
      <c r="E57" s="168"/>
      <c r="F57" s="184" t="s">
        <v>23</v>
      </c>
      <c r="G57" s="185"/>
      <c r="H57" s="185"/>
      <c r="I57" s="186">
        <f>' Pol'!G83</f>
        <v>0</v>
      </c>
      <c r="J57" s="186"/>
    </row>
    <row r="58" spans="1:10" ht="25.5" customHeight="1" x14ac:dyDescent="0.2">
      <c r="A58" s="164"/>
      <c r="B58" s="167" t="s">
        <v>77</v>
      </c>
      <c r="C58" s="166" t="s">
        <v>78</v>
      </c>
      <c r="D58" s="168"/>
      <c r="E58" s="168"/>
      <c r="F58" s="184" t="s">
        <v>23</v>
      </c>
      <c r="G58" s="185"/>
      <c r="H58" s="185"/>
      <c r="I58" s="186">
        <f>' Pol'!G87</f>
        <v>0</v>
      </c>
      <c r="J58" s="186"/>
    </row>
    <row r="59" spans="1:10" ht="25.5" customHeight="1" x14ac:dyDescent="0.2">
      <c r="A59" s="164"/>
      <c r="B59" s="167" t="s">
        <v>79</v>
      </c>
      <c r="C59" s="166" t="s">
        <v>80</v>
      </c>
      <c r="D59" s="168"/>
      <c r="E59" s="168"/>
      <c r="F59" s="184" t="s">
        <v>23</v>
      </c>
      <c r="G59" s="185"/>
      <c r="H59" s="185"/>
      <c r="I59" s="186">
        <f>' Pol'!G91</f>
        <v>0</v>
      </c>
      <c r="J59" s="186"/>
    </row>
    <row r="60" spans="1:10" ht="25.5" customHeight="1" x14ac:dyDescent="0.2">
      <c r="A60" s="164"/>
      <c r="B60" s="178" t="s">
        <v>81</v>
      </c>
      <c r="C60" s="179" t="s">
        <v>82</v>
      </c>
      <c r="D60" s="180"/>
      <c r="E60" s="180"/>
      <c r="F60" s="187" t="s">
        <v>23</v>
      </c>
      <c r="G60" s="188"/>
      <c r="H60" s="188"/>
      <c r="I60" s="189">
        <f>' Pol'!G97</f>
        <v>0</v>
      </c>
      <c r="J60" s="189"/>
    </row>
    <row r="61" spans="1:10" ht="25.5" customHeight="1" x14ac:dyDescent="0.2">
      <c r="A61" s="165"/>
      <c r="B61" s="171" t="s">
        <v>1</v>
      </c>
      <c r="C61" s="171"/>
      <c r="D61" s="172"/>
      <c r="E61" s="172"/>
      <c r="F61" s="190"/>
      <c r="G61" s="191"/>
      <c r="H61" s="191"/>
      <c r="I61" s="192">
        <f>SUM(I47:I60)</f>
        <v>0</v>
      </c>
      <c r="J61" s="192"/>
    </row>
    <row r="62" spans="1:10" x14ac:dyDescent="0.2">
      <c r="F62" s="193"/>
      <c r="G62" s="131"/>
      <c r="H62" s="193"/>
      <c r="I62" s="131"/>
      <c r="J62" s="131"/>
    </row>
    <row r="63" spans="1:10" x14ac:dyDescent="0.2">
      <c r="F63" s="193"/>
      <c r="G63" s="131"/>
      <c r="H63" s="193"/>
      <c r="I63" s="131"/>
      <c r="J63" s="131"/>
    </row>
    <row r="64" spans="1:10" x14ac:dyDescent="0.2">
      <c r="F64" s="193"/>
      <c r="G64" s="131"/>
      <c r="H64" s="193"/>
      <c r="I64" s="131"/>
      <c r="J64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I61:J61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12"/>
  <sheetViews>
    <sheetView tabSelected="1" zoomScaleNormal="100" workbookViewId="0">
      <selection activeCell="Z103" sqref="Z103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6" t="s">
        <v>6</v>
      </c>
      <c r="B1" s="196"/>
      <c r="C1" s="196"/>
      <c r="D1" s="196"/>
      <c r="E1" s="196"/>
      <c r="F1" s="196"/>
      <c r="G1" s="196"/>
      <c r="AE1" t="s">
        <v>86</v>
      </c>
    </row>
    <row r="2" spans="1:60" ht="24.95" customHeight="1" x14ac:dyDescent="0.2">
      <c r="A2" s="203" t="s">
        <v>85</v>
      </c>
      <c r="B2" s="197"/>
      <c r="C2" s="198" t="s">
        <v>46</v>
      </c>
      <c r="D2" s="199"/>
      <c r="E2" s="199"/>
      <c r="F2" s="199"/>
      <c r="G2" s="205"/>
      <c r="AE2" t="s">
        <v>87</v>
      </c>
    </row>
    <row r="3" spans="1:60" ht="24.95" hidden="1" customHeight="1" x14ac:dyDescent="0.2">
      <c r="A3" s="204" t="s">
        <v>7</v>
      </c>
      <c r="B3" s="201"/>
      <c r="C3" s="200"/>
      <c r="D3" s="200"/>
      <c r="E3" s="200"/>
      <c r="F3" s="200"/>
      <c r="G3" s="206"/>
      <c r="AE3" t="s">
        <v>88</v>
      </c>
    </row>
    <row r="4" spans="1:60" ht="24.95" hidden="1" customHeight="1" x14ac:dyDescent="0.2">
      <c r="A4" s="204" t="s">
        <v>8</v>
      </c>
      <c r="B4" s="201"/>
      <c r="C4" s="202"/>
      <c r="D4" s="200"/>
      <c r="E4" s="200"/>
      <c r="F4" s="200"/>
      <c r="G4" s="206"/>
      <c r="AE4" t="s">
        <v>89</v>
      </c>
    </row>
    <row r="5" spans="1:60" hidden="1" x14ac:dyDescent="0.2">
      <c r="A5" s="207" t="s">
        <v>90</v>
      </c>
      <c r="B5" s="208"/>
      <c r="C5" s="209"/>
      <c r="D5" s="210"/>
      <c r="E5" s="210"/>
      <c r="F5" s="210"/>
      <c r="G5" s="211"/>
      <c r="AE5" t="s">
        <v>91</v>
      </c>
    </row>
    <row r="7" spans="1:60" ht="38.25" x14ac:dyDescent="0.2">
      <c r="A7" s="216" t="s">
        <v>92</v>
      </c>
      <c r="B7" s="217" t="s">
        <v>93</v>
      </c>
      <c r="C7" s="217" t="s">
        <v>94</v>
      </c>
      <c r="D7" s="216" t="s">
        <v>95</v>
      </c>
      <c r="E7" s="216" t="s">
        <v>96</v>
      </c>
      <c r="F7" s="212" t="s">
        <v>97</v>
      </c>
      <c r="G7" s="235" t="s">
        <v>28</v>
      </c>
      <c r="H7" s="236" t="s">
        <v>29</v>
      </c>
      <c r="I7" s="236" t="s">
        <v>98</v>
      </c>
      <c r="J7" s="236" t="s">
        <v>30</v>
      </c>
      <c r="K7" s="236" t="s">
        <v>99</v>
      </c>
      <c r="L7" s="236" t="s">
        <v>100</v>
      </c>
      <c r="M7" s="236" t="s">
        <v>101</v>
      </c>
      <c r="N7" s="236" t="s">
        <v>102</v>
      </c>
      <c r="O7" s="236" t="s">
        <v>103</v>
      </c>
      <c r="P7" s="236" t="s">
        <v>104</v>
      </c>
      <c r="Q7" s="236" t="s">
        <v>105</v>
      </c>
      <c r="R7" s="236" t="s">
        <v>106</v>
      </c>
      <c r="S7" s="236" t="s">
        <v>107</v>
      </c>
      <c r="T7" s="236" t="s">
        <v>108</v>
      </c>
      <c r="U7" s="219" t="s">
        <v>109</v>
      </c>
    </row>
    <row r="8" spans="1:60" x14ac:dyDescent="0.2">
      <c r="A8" s="237" t="s">
        <v>110</v>
      </c>
      <c r="B8" s="238" t="s">
        <v>55</v>
      </c>
      <c r="C8" s="239" t="s">
        <v>56</v>
      </c>
      <c r="D8" s="240"/>
      <c r="E8" s="241"/>
      <c r="F8" s="242"/>
      <c r="G8" s="242">
        <f>SUMIF(AE9:AE13,"&lt;&gt;NOR",G9:G13)</f>
        <v>0</v>
      </c>
      <c r="H8" s="242"/>
      <c r="I8" s="242">
        <f>SUM(I9:I13)</f>
        <v>0</v>
      </c>
      <c r="J8" s="242"/>
      <c r="K8" s="242">
        <f>SUM(K9:K13)</f>
        <v>0</v>
      </c>
      <c r="L8" s="242"/>
      <c r="M8" s="242">
        <f>SUM(M9:M13)</f>
        <v>0</v>
      </c>
      <c r="N8" s="218"/>
      <c r="O8" s="218">
        <f>SUM(O9:O13)</f>
        <v>1.1140000000000001E-2</v>
      </c>
      <c r="P8" s="218"/>
      <c r="Q8" s="218">
        <f>SUM(Q9:Q13)</f>
        <v>0</v>
      </c>
      <c r="R8" s="218"/>
      <c r="S8" s="218"/>
      <c r="T8" s="237"/>
      <c r="U8" s="218">
        <f>SUM(U9:U13)</f>
        <v>0</v>
      </c>
      <c r="AE8" t="s">
        <v>111</v>
      </c>
    </row>
    <row r="9" spans="1:60" outlineLevel="1" x14ac:dyDescent="0.2">
      <c r="A9" s="214">
        <v>1</v>
      </c>
      <c r="B9" s="220" t="s">
        <v>112</v>
      </c>
      <c r="C9" s="265" t="s">
        <v>113</v>
      </c>
      <c r="D9" s="222" t="s">
        <v>114</v>
      </c>
      <c r="E9" s="229">
        <v>2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3">
        <v>1.2700000000000001E-3</v>
      </c>
      <c r="O9" s="223">
        <f>ROUND(E9*N9,5)</f>
        <v>2.5400000000000002E-3</v>
      </c>
      <c r="P9" s="223">
        <v>0</v>
      </c>
      <c r="Q9" s="223">
        <f>ROUND(E9*P9,5)</f>
        <v>0</v>
      </c>
      <c r="R9" s="223"/>
      <c r="S9" s="223"/>
      <c r="T9" s="224">
        <v>0</v>
      </c>
      <c r="U9" s="223">
        <f>ROUND(E9*T9,2)</f>
        <v>0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115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14">
        <v>2</v>
      </c>
      <c r="B10" s="220" t="s">
        <v>116</v>
      </c>
      <c r="C10" s="265" t="s">
        <v>117</v>
      </c>
      <c r="D10" s="222" t="s">
        <v>118</v>
      </c>
      <c r="E10" s="229">
        <v>1</v>
      </c>
      <c r="F10" s="232"/>
      <c r="G10" s="233">
        <f>ROUND(E10*F10,2)</f>
        <v>0</v>
      </c>
      <c r="H10" s="232"/>
      <c r="I10" s="233">
        <f>ROUND(E10*H10,2)</f>
        <v>0</v>
      </c>
      <c r="J10" s="232"/>
      <c r="K10" s="233">
        <f>ROUND(E10*J10,2)</f>
        <v>0</v>
      </c>
      <c r="L10" s="233">
        <v>21</v>
      </c>
      <c r="M10" s="233">
        <f>G10*(1+L10/100)</f>
        <v>0</v>
      </c>
      <c r="N10" s="223">
        <v>5.9999999999999995E-4</v>
      </c>
      <c r="O10" s="223">
        <f>ROUND(E10*N10,5)</f>
        <v>5.9999999999999995E-4</v>
      </c>
      <c r="P10" s="223">
        <v>0</v>
      </c>
      <c r="Q10" s="223">
        <f>ROUND(E10*P10,5)</f>
        <v>0</v>
      </c>
      <c r="R10" s="223"/>
      <c r="S10" s="223"/>
      <c r="T10" s="224">
        <v>0</v>
      </c>
      <c r="U10" s="223">
        <f>ROUND(E10*T10,2)</f>
        <v>0</v>
      </c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115</v>
      </c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ht="22.5" outlineLevel="1" x14ac:dyDescent="0.2">
      <c r="A11" s="214">
        <v>3</v>
      </c>
      <c r="B11" s="220" t="s">
        <v>119</v>
      </c>
      <c r="C11" s="265" t="s">
        <v>120</v>
      </c>
      <c r="D11" s="222" t="s">
        <v>118</v>
      </c>
      <c r="E11" s="229">
        <v>1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23">
        <v>8.0000000000000002E-3</v>
      </c>
      <c r="O11" s="223">
        <f>ROUND(E11*N11,5)</f>
        <v>8.0000000000000002E-3</v>
      </c>
      <c r="P11" s="223">
        <v>0</v>
      </c>
      <c r="Q11" s="223">
        <f>ROUND(E11*P11,5)</f>
        <v>0</v>
      </c>
      <c r="R11" s="223"/>
      <c r="S11" s="223"/>
      <c r="T11" s="224">
        <v>0</v>
      </c>
      <c r="U11" s="223">
        <f>ROUND(E11*T11,2)</f>
        <v>0</v>
      </c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115</v>
      </c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14">
        <v>4</v>
      </c>
      <c r="B12" s="220" t="s">
        <v>121</v>
      </c>
      <c r="C12" s="265" t="s">
        <v>122</v>
      </c>
      <c r="D12" s="222" t="s">
        <v>123</v>
      </c>
      <c r="E12" s="229">
        <v>1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21</v>
      </c>
      <c r="M12" s="233">
        <f>G12*(1+L12/100)</f>
        <v>0</v>
      </c>
      <c r="N12" s="223">
        <v>0</v>
      </c>
      <c r="O12" s="223">
        <f>ROUND(E12*N12,5)</f>
        <v>0</v>
      </c>
      <c r="P12" s="223">
        <v>0</v>
      </c>
      <c r="Q12" s="223">
        <f>ROUND(E12*P12,5)</f>
        <v>0</v>
      </c>
      <c r="R12" s="223"/>
      <c r="S12" s="223"/>
      <c r="T12" s="224">
        <v>0</v>
      </c>
      <c r="U12" s="223">
        <f>ROUND(E12*T12,2)</f>
        <v>0</v>
      </c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124</v>
      </c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14">
        <v>5</v>
      </c>
      <c r="B13" s="220" t="s">
        <v>125</v>
      </c>
      <c r="C13" s="265" t="s">
        <v>126</v>
      </c>
      <c r="D13" s="222" t="s">
        <v>127</v>
      </c>
      <c r="E13" s="229">
        <v>6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23">
        <v>0</v>
      </c>
      <c r="O13" s="223">
        <f>ROUND(E13*N13,5)</f>
        <v>0</v>
      </c>
      <c r="P13" s="223">
        <v>0</v>
      </c>
      <c r="Q13" s="223">
        <f>ROUND(E13*P13,5)</f>
        <v>0</v>
      </c>
      <c r="R13" s="223"/>
      <c r="S13" s="223"/>
      <c r="T13" s="224">
        <v>0</v>
      </c>
      <c r="U13" s="223">
        <f>ROUND(E13*T13,2)</f>
        <v>0</v>
      </c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124</v>
      </c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x14ac:dyDescent="0.2">
      <c r="A14" s="215" t="s">
        <v>110</v>
      </c>
      <c r="B14" s="221" t="s">
        <v>57</v>
      </c>
      <c r="C14" s="266" t="s">
        <v>58</v>
      </c>
      <c r="D14" s="225"/>
      <c r="E14" s="230"/>
      <c r="F14" s="234"/>
      <c r="G14" s="234">
        <f>SUMIF(AE15:AE18,"&lt;&gt;NOR",G15:G18)</f>
        <v>0</v>
      </c>
      <c r="H14" s="234"/>
      <c r="I14" s="234">
        <f>SUM(I15:I18)</f>
        <v>0</v>
      </c>
      <c r="J14" s="234"/>
      <c r="K14" s="234">
        <f>SUM(K15:K18)</f>
        <v>0</v>
      </c>
      <c r="L14" s="234"/>
      <c r="M14" s="234">
        <f>SUM(M15:M18)</f>
        <v>0</v>
      </c>
      <c r="N14" s="226"/>
      <c r="O14" s="226">
        <f>SUM(O15:O18)</f>
        <v>5.8799999999999998E-3</v>
      </c>
      <c r="P14" s="226"/>
      <c r="Q14" s="226">
        <f>SUM(Q15:Q18)</f>
        <v>0.1905</v>
      </c>
      <c r="R14" s="226"/>
      <c r="S14" s="226"/>
      <c r="T14" s="227"/>
      <c r="U14" s="226">
        <f>SUM(U15:U18)</f>
        <v>3.9</v>
      </c>
      <c r="AE14" t="s">
        <v>111</v>
      </c>
    </row>
    <row r="15" spans="1:60" outlineLevel="1" x14ac:dyDescent="0.2">
      <c r="A15" s="214">
        <v>6</v>
      </c>
      <c r="B15" s="220" t="s">
        <v>128</v>
      </c>
      <c r="C15" s="265" t="s">
        <v>129</v>
      </c>
      <c r="D15" s="222" t="s">
        <v>114</v>
      </c>
      <c r="E15" s="229">
        <v>5.0999999999999996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23">
        <v>4.8999999999999998E-4</v>
      </c>
      <c r="O15" s="223">
        <f>ROUND(E15*N15,5)</f>
        <v>2.5000000000000001E-3</v>
      </c>
      <c r="P15" s="223">
        <v>1.2999999999999999E-2</v>
      </c>
      <c r="Q15" s="223">
        <f>ROUND(E15*P15,5)</f>
        <v>6.6299999999999998E-2</v>
      </c>
      <c r="R15" s="223"/>
      <c r="S15" s="223"/>
      <c r="T15" s="224">
        <v>0.30099999999999999</v>
      </c>
      <c r="U15" s="223">
        <f>ROUND(E15*T15,2)</f>
        <v>1.54</v>
      </c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124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14"/>
      <c r="B16" s="220"/>
      <c r="C16" s="267" t="s">
        <v>130</v>
      </c>
      <c r="D16" s="228"/>
      <c r="E16" s="231">
        <v>5.0999999999999996</v>
      </c>
      <c r="F16" s="233"/>
      <c r="G16" s="233"/>
      <c r="H16" s="233"/>
      <c r="I16" s="233"/>
      <c r="J16" s="233"/>
      <c r="K16" s="233"/>
      <c r="L16" s="233"/>
      <c r="M16" s="233"/>
      <c r="N16" s="223"/>
      <c r="O16" s="223"/>
      <c r="P16" s="223"/>
      <c r="Q16" s="223"/>
      <c r="R16" s="223"/>
      <c r="S16" s="223"/>
      <c r="T16" s="224"/>
      <c r="U16" s="223"/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131</v>
      </c>
      <c r="AF16" s="213">
        <v>0</v>
      </c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14">
        <v>7</v>
      </c>
      <c r="B17" s="220" t="s">
        <v>132</v>
      </c>
      <c r="C17" s="265" t="s">
        <v>133</v>
      </c>
      <c r="D17" s="222" t="s">
        <v>114</v>
      </c>
      <c r="E17" s="229">
        <v>6.9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23">
        <v>4.8999999999999998E-4</v>
      </c>
      <c r="O17" s="223">
        <f>ROUND(E17*N17,5)</f>
        <v>3.3800000000000002E-3</v>
      </c>
      <c r="P17" s="223">
        <v>1.7999999999999999E-2</v>
      </c>
      <c r="Q17" s="223">
        <f>ROUND(E17*P17,5)</f>
        <v>0.1242</v>
      </c>
      <c r="R17" s="223"/>
      <c r="S17" s="223"/>
      <c r="T17" s="224">
        <v>0.34200000000000003</v>
      </c>
      <c r="U17" s="223">
        <f>ROUND(E17*T17,2)</f>
        <v>2.36</v>
      </c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124</v>
      </c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14"/>
      <c r="B18" s="220"/>
      <c r="C18" s="267" t="s">
        <v>134</v>
      </c>
      <c r="D18" s="228"/>
      <c r="E18" s="231">
        <v>6.9</v>
      </c>
      <c r="F18" s="233"/>
      <c r="G18" s="233"/>
      <c r="H18" s="233"/>
      <c r="I18" s="233"/>
      <c r="J18" s="233"/>
      <c r="K18" s="233"/>
      <c r="L18" s="233"/>
      <c r="M18" s="233"/>
      <c r="N18" s="223"/>
      <c r="O18" s="223"/>
      <c r="P18" s="223"/>
      <c r="Q18" s="223"/>
      <c r="R18" s="223"/>
      <c r="S18" s="223"/>
      <c r="T18" s="224"/>
      <c r="U18" s="223"/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131</v>
      </c>
      <c r="AF18" s="213">
        <v>0</v>
      </c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x14ac:dyDescent="0.2">
      <c r="A19" s="215" t="s">
        <v>110</v>
      </c>
      <c r="B19" s="221" t="s">
        <v>59</v>
      </c>
      <c r="C19" s="266" t="s">
        <v>60</v>
      </c>
      <c r="D19" s="225"/>
      <c r="E19" s="230"/>
      <c r="F19" s="234"/>
      <c r="G19" s="234">
        <f>SUMIF(AE20:AE29,"&lt;&gt;NOR",G20:G29)</f>
        <v>0</v>
      </c>
      <c r="H19" s="234"/>
      <c r="I19" s="234">
        <f>SUM(I20:I29)</f>
        <v>0</v>
      </c>
      <c r="J19" s="234"/>
      <c r="K19" s="234">
        <f>SUM(K20:K29)</f>
        <v>0</v>
      </c>
      <c r="L19" s="234"/>
      <c r="M19" s="234">
        <f>SUM(M20:M29)</f>
        <v>0</v>
      </c>
      <c r="N19" s="226"/>
      <c r="O19" s="226">
        <f>SUM(O20:O29)</f>
        <v>2.8340000000000001E-2</v>
      </c>
      <c r="P19" s="226"/>
      <c r="Q19" s="226">
        <f>SUM(Q20:Q29)</f>
        <v>0</v>
      </c>
      <c r="R19" s="226"/>
      <c r="S19" s="226"/>
      <c r="T19" s="227"/>
      <c r="U19" s="226">
        <f>SUM(U20:U29)</f>
        <v>4.1100000000000003</v>
      </c>
      <c r="AE19" t="s">
        <v>111</v>
      </c>
    </row>
    <row r="20" spans="1:60" outlineLevel="1" x14ac:dyDescent="0.2">
      <c r="A20" s="214">
        <v>8</v>
      </c>
      <c r="B20" s="220" t="s">
        <v>136</v>
      </c>
      <c r="C20" s="265" t="s">
        <v>137</v>
      </c>
      <c r="D20" s="222" t="s">
        <v>114</v>
      </c>
      <c r="E20" s="229">
        <v>5.45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23">
        <v>3.4000000000000002E-4</v>
      </c>
      <c r="O20" s="223">
        <f>ROUND(E20*N20,5)</f>
        <v>1.8500000000000001E-3</v>
      </c>
      <c r="P20" s="223">
        <v>0</v>
      </c>
      <c r="Q20" s="223">
        <f>ROUND(E20*P20,5)</f>
        <v>0</v>
      </c>
      <c r="R20" s="223"/>
      <c r="S20" s="223"/>
      <c r="T20" s="224">
        <v>0.32</v>
      </c>
      <c r="U20" s="223">
        <f>ROUND(E20*T20,2)</f>
        <v>1.74</v>
      </c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124</v>
      </c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14"/>
      <c r="B21" s="220"/>
      <c r="C21" s="267" t="s">
        <v>138</v>
      </c>
      <c r="D21" s="228"/>
      <c r="E21" s="231">
        <v>5.45</v>
      </c>
      <c r="F21" s="233"/>
      <c r="G21" s="233"/>
      <c r="H21" s="233"/>
      <c r="I21" s="233"/>
      <c r="J21" s="233"/>
      <c r="K21" s="233"/>
      <c r="L21" s="233"/>
      <c r="M21" s="233"/>
      <c r="N21" s="223"/>
      <c r="O21" s="223"/>
      <c r="P21" s="223"/>
      <c r="Q21" s="223"/>
      <c r="R21" s="223"/>
      <c r="S21" s="223"/>
      <c r="T21" s="224"/>
      <c r="U21" s="223"/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131</v>
      </c>
      <c r="AF21" s="213">
        <v>0</v>
      </c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14">
        <v>9</v>
      </c>
      <c r="B22" s="220" t="s">
        <v>139</v>
      </c>
      <c r="C22" s="265" t="s">
        <v>140</v>
      </c>
      <c r="D22" s="222" t="s">
        <v>114</v>
      </c>
      <c r="E22" s="229">
        <v>1.853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23">
        <v>4.6999999999999999E-4</v>
      </c>
      <c r="O22" s="223">
        <f>ROUND(E22*N22,5)</f>
        <v>8.7000000000000001E-4</v>
      </c>
      <c r="P22" s="223">
        <v>0</v>
      </c>
      <c r="Q22" s="223">
        <f>ROUND(E22*P22,5)</f>
        <v>0</v>
      </c>
      <c r="R22" s="223"/>
      <c r="S22" s="223"/>
      <c r="T22" s="224">
        <v>0.35899999999999999</v>
      </c>
      <c r="U22" s="223">
        <f>ROUND(E22*T22,2)</f>
        <v>0.67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124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14"/>
      <c r="B23" s="220"/>
      <c r="C23" s="267" t="s">
        <v>141</v>
      </c>
      <c r="D23" s="228"/>
      <c r="E23" s="231">
        <v>1.853</v>
      </c>
      <c r="F23" s="233"/>
      <c r="G23" s="233"/>
      <c r="H23" s="233"/>
      <c r="I23" s="233"/>
      <c r="J23" s="233"/>
      <c r="K23" s="233"/>
      <c r="L23" s="233"/>
      <c r="M23" s="233"/>
      <c r="N23" s="223"/>
      <c r="O23" s="223"/>
      <c r="P23" s="223"/>
      <c r="Q23" s="223"/>
      <c r="R23" s="223"/>
      <c r="S23" s="223"/>
      <c r="T23" s="224"/>
      <c r="U23" s="223"/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131</v>
      </c>
      <c r="AF23" s="213">
        <v>0</v>
      </c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14">
        <v>10</v>
      </c>
      <c r="B24" s="220" t="s">
        <v>142</v>
      </c>
      <c r="C24" s="265" t="s">
        <v>143</v>
      </c>
      <c r="D24" s="222" t="s">
        <v>118</v>
      </c>
      <c r="E24" s="229">
        <v>2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21</v>
      </c>
      <c r="M24" s="233">
        <f>G24*(1+L24/100)</f>
        <v>0</v>
      </c>
      <c r="N24" s="223">
        <v>0</v>
      </c>
      <c r="O24" s="223">
        <f>ROUND(E24*N24,5)</f>
        <v>0</v>
      </c>
      <c r="P24" s="223">
        <v>0</v>
      </c>
      <c r="Q24" s="223">
        <f>ROUND(E24*P24,5)</f>
        <v>0</v>
      </c>
      <c r="R24" s="223"/>
      <c r="S24" s="223"/>
      <c r="T24" s="224">
        <v>0.14799999999999999</v>
      </c>
      <c r="U24" s="223">
        <f>ROUND(E24*T24,2)</f>
        <v>0.3</v>
      </c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124</v>
      </c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14">
        <v>11</v>
      </c>
      <c r="B25" s="220" t="s">
        <v>144</v>
      </c>
      <c r="C25" s="265" t="s">
        <v>145</v>
      </c>
      <c r="D25" s="222" t="s">
        <v>118</v>
      </c>
      <c r="E25" s="229">
        <v>2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23">
        <v>0</v>
      </c>
      <c r="O25" s="223">
        <f>ROUND(E25*N25,5)</f>
        <v>0</v>
      </c>
      <c r="P25" s="223">
        <v>0</v>
      </c>
      <c r="Q25" s="223">
        <f>ROUND(E25*P25,5)</f>
        <v>0</v>
      </c>
      <c r="R25" s="223"/>
      <c r="S25" s="223"/>
      <c r="T25" s="224">
        <v>0.17399999999999999</v>
      </c>
      <c r="U25" s="223">
        <f>ROUND(E25*T25,2)</f>
        <v>0.35</v>
      </c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124</v>
      </c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14">
        <v>12</v>
      </c>
      <c r="B26" s="220" t="s">
        <v>146</v>
      </c>
      <c r="C26" s="265" t="s">
        <v>147</v>
      </c>
      <c r="D26" s="222" t="s">
        <v>118</v>
      </c>
      <c r="E26" s="229">
        <v>2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21</v>
      </c>
      <c r="M26" s="233">
        <f>G26*(1+L26/100)</f>
        <v>0</v>
      </c>
      <c r="N26" s="223">
        <v>1.265E-2</v>
      </c>
      <c r="O26" s="223">
        <f>ROUND(E26*N26,5)</f>
        <v>2.53E-2</v>
      </c>
      <c r="P26" s="223">
        <v>0</v>
      </c>
      <c r="Q26" s="223">
        <f>ROUND(E26*P26,5)</f>
        <v>0</v>
      </c>
      <c r="R26" s="223"/>
      <c r="S26" s="223"/>
      <c r="T26" s="224">
        <v>0.50600000000000001</v>
      </c>
      <c r="U26" s="223">
        <f>ROUND(E26*T26,2)</f>
        <v>1.01</v>
      </c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124</v>
      </c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14">
        <v>13</v>
      </c>
      <c r="B27" s="220" t="s">
        <v>148</v>
      </c>
      <c r="C27" s="265" t="s">
        <v>149</v>
      </c>
      <c r="D27" s="222" t="s">
        <v>118</v>
      </c>
      <c r="E27" s="229">
        <v>1</v>
      </c>
      <c r="F27" s="232"/>
      <c r="G27" s="233">
        <f>ROUND(E27*F27,2)</f>
        <v>0</v>
      </c>
      <c r="H27" s="232"/>
      <c r="I27" s="233">
        <f>ROUND(E27*H27,2)</f>
        <v>0</v>
      </c>
      <c r="J27" s="232"/>
      <c r="K27" s="233">
        <f>ROUND(E27*J27,2)</f>
        <v>0</v>
      </c>
      <c r="L27" s="233">
        <v>21</v>
      </c>
      <c r="M27" s="233">
        <f>G27*(1+L27/100)</f>
        <v>0</v>
      </c>
      <c r="N27" s="223">
        <v>9.0000000000000006E-5</v>
      </c>
      <c r="O27" s="223">
        <f>ROUND(E27*N27,5)</f>
        <v>9.0000000000000006E-5</v>
      </c>
      <c r="P27" s="223">
        <v>0</v>
      </c>
      <c r="Q27" s="223">
        <f>ROUND(E27*P27,5)</f>
        <v>0</v>
      </c>
      <c r="R27" s="223"/>
      <c r="S27" s="223"/>
      <c r="T27" s="224">
        <v>0</v>
      </c>
      <c r="U27" s="223">
        <f>ROUND(E27*T27,2)</f>
        <v>0</v>
      </c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115</v>
      </c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14">
        <v>14</v>
      </c>
      <c r="B28" s="220" t="s">
        <v>150</v>
      </c>
      <c r="C28" s="265" t="s">
        <v>151</v>
      </c>
      <c r="D28" s="222" t="s">
        <v>118</v>
      </c>
      <c r="E28" s="229">
        <v>1</v>
      </c>
      <c r="F28" s="232"/>
      <c r="G28" s="233">
        <f>ROUND(E28*F28,2)</f>
        <v>0</v>
      </c>
      <c r="H28" s="232"/>
      <c r="I28" s="233">
        <f>ROUND(E28*H28,2)</f>
        <v>0</v>
      </c>
      <c r="J28" s="232"/>
      <c r="K28" s="233">
        <f>ROUND(E28*J28,2)</f>
        <v>0</v>
      </c>
      <c r="L28" s="233">
        <v>21</v>
      </c>
      <c r="M28" s="233">
        <f>G28*(1+L28/100)</f>
        <v>0</v>
      </c>
      <c r="N28" s="223">
        <v>2.3000000000000001E-4</v>
      </c>
      <c r="O28" s="223">
        <f>ROUND(E28*N28,5)</f>
        <v>2.3000000000000001E-4</v>
      </c>
      <c r="P28" s="223">
        <v>0</v>
      </c>
      <c r="Q28" s="223">
        <f>ROUND(E28*P28,5)</f>
        <v>0</v>
      </c>
      <c r="R28" s="223"/>
      <c r="S28" s="223"/>
      <c r="T28" s="224">
        <v>0</v>
      </c>
      <c r="U28" s="223">
        <f>ROUND(E28*T28,2)</f>
        <v>0</v>
      </c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115</v>
      </c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14">
        <v>15</v>
      </c>
      <c r="B29" s="220" t="s">
        <v>152</v>
      </c>
      <c r="C29" s="265" t="s">
        <v>153</v>
      </c>
      <c r="D29" s="222" t="s">
        <v>154</v>
      </c>
      <c r="E29" s="229">
        <v>2.8400000000000002E-2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23">
        <v>0</v>
      </c>
      <c r="O29" s="223">
        <f>ROUND(E29*N29,5)</f>
        <v>0</v>
      </c>
      <c r="P29" s="223">
        <v>0</v>
      </c>
      <c r="Q29" s="223">
        <f>ROUND(E29*P29,5)</f>
        <v>0</v>
      </c>
      <c r="R29" s="223"/>
      <c r="S29" s="223"/>
      <c r="T29" s="224">
        <v>1.5229999999999999</v>
      </c>
      <c r="U29" s="223">
        <f>ROUND(E29*T29,2)</f>
        <v>0.04</v>
      </c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124</v>
      </c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x14ac:dyDescent="0.2">
      <c r="A30" s="215" t="s">
        <v>110</v>
      </c>
      <c r="B30" s="221" t="s">
        <v>61</v>
      </c>
      <c r="C30" s="266" t="s">
        <v>62</v>
      </c>
      <c r="D30" s="225"/>
      <c r="E30" s="230"/>
      <c r="F30" s="234"/>
      <c r="G30" s="234">
        <f>SUMIF(AE31:AE46,"&lt;&gt;NOR",G31:G46)</f>
        <v>0</v>
      </c>
      <c r="H30" s="234"/>
      <c r="I30" s="234">
        <f>SUM(I31:I46)</f>
        <v>0</v>
      </c>
      <c r="J30" s="234"/>
      <c r="K30" s="234">
        <f>SUM(K31:K46)</f>
        <v>0</v>
      </c>
      <c r="L30" s="234"/>
      <c r="M30" s="234">
        <f>SUM(M31:M46)</f>
        <v>0</v>
      </c>
      <c r="N30" s="226"/>
      <c r="O30" s="226">
        <f>SUM(O31:O46)</f>
        <v>9.9389999999999992E-2</v>
      </c>
      <c r="P30" s="226"/>
      <c r="Q30" s="226">
        <f>SUM(Q31:Q46)</f>
        <v>0</v>
      </c>
      <c r="R30" s="226"/>
      <c r="S30" s="226"/>
      <c r="T30" s="227"/>
      <c r="U30" s="226">
        <f>SUM(U31:U46)</f>
        <v>19.64</v>
      </c>
      <c r="AE30" t="s">
        <v>111</v>
      </c>
    </row>
    <row r="31" spans="1:60" outlineLevel="1" x14ac:dyDescent="0.2">
      <c r="A31" s="214">
        <v>16</v>
      </c>
      <c r="B31" s="220" t="s">
        <v>155</v>
      </c>
      <c r="C31" s="265" t="s">
        <v>156</v>
      </c>
      <c r="D31" s="222" t="s">
        <v>114</v>
      </c>
      <c r="E31" s="229">
        <v>8.3930000000000007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21</v>
      </c>
      <c r="M31" s="233">
        <f>G31*(1+L31/100)</f>
        <v>0</v>
      </c>
      <c r="N31" s="223">
        <v>5.1799999999999997E-3</v>
      </c>
      <c r="O31" s="223">
        <f>ROUND(E31*N31,5)</f>
        <v>4.3479999999999998E-2</v>
      </c>
      <c r="P31" s="223">
        <v>0</v>
      </c>
      <c r="Q31" s="223">
        <f>ROUND(E31*P31,5)</f>
        <v>0</v>
      </c>
      <c r="R31" s="223"/>
      <c r="S31" s="223"/>
      <c r="T31" s="224">
        <v>0.63429999999999997</v>
      </c>
      <c r="U31" s="223">
        <f>ROUND(E31*T31,2)</f>
        <v>5.32</v>
      </c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124</v>
      </c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14"/>
      <c r="B32" s="220"/>
      <c r="C32" s="267" t="s">
        <v>157</v>
      </c>
      <c r="D32" s="228"/>
      <c r="E32" s="231">
        <v>8.3930000000000007</v>
      </c>
      <c r="F32" s="233"/>
      <c r="G32" s="233"/>
      <c r="H32" s="233"/>
      <c r="I32" s="233"/>
      <c r="J32" s="233"/>
      <c r="K32" s="233"/>
      <c r="L32" s="233"/>
      <c r="M32" s="233"/>
      <c r="N32" s="223"/>
      <c r="O32" s="223"/>
      <c r="P32" s="223"/>
      <c r="Q32" s="223"/>
      <c r="R32" s="223"/>
      <c r="S32" s="223"/>
      <c r="T32" s="224"/>
      <c r="U32" s="223"/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131</v>
      </c>
      <c r="AF32" s="213">
        <v>0</v>
      </c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14">
        <v>17</v>
      </c>
      <c r="B33" s="220" t="s">
        <v>158</v>
      </c>
      <c r="C33" s="265" t="s">
        <v>159</v>
      </c>
      <c r="D33" s="222" t="s">
        <v>114</v>
      </c>
      <c r="E33" s="229">
        <v>8.3930000000000007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23">
        <v>5.2199999999999998E-3</v>
      </c>
      <c r="O33" s="223">
        <f>ROUND(E33*N33,5)</f>
        <v>4.3810000000000002E-2</v>
      </c>
      <c r="P33" s="223">
        <v>0</v>
      </c>
      <c r="Q33" s="223">
        <f>ROUND(E33*P33,5)</f>
        <v>0</v>
      </c>
      <c r="R33" s="223"/>
      <c r="S33" s="223"/>
      <c r="T33" s="224">
        <v>0.63429999999999997</v>
      </c>
      <c r="U33" s="223">
        <f>ROUND(E33*T33,2)</f>
        <v>5.32</v>
      </c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124</v>
      </c>
      <c r="AF33" s="213"/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14"/>
      <c r="B34" s="220"/>
      <c r="C34" s="267" t="s">
        <v>157</v>
      </c>
      <c r="D34" s="228"/>
      <c r="E34" s="231">
        <v>8.3930000000000007</v>
      </c>
      <c r="F34" s="233"/>
      <c r="G34" s="233"/>
      <c r="H34" s="233"/>
      <c r="I34" s="233"/>
      <c r="J34" s="233"/>
      <c r="K34" s="233"/>
      <c r="L34" s="233"/>
      <c r="M34" s="233"/>
      <c r="N34" s="223"/>
      <c r="O34" s="223"/>
      <c r="P34" s="223"/>
      <c r="Q34" s="223"/>
      <c r="R34" s="223"/>
      <c r="S34" s="223"/>
      <c r="T34" s="224"/>
      <c r="U34" s="223"/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131</v>
      </c>
      <c r="AF34" s="213">
        <v>0</v>
      </c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14">
        <v>18</v>
      </c>
      <c r="B35" s="220" t="s">
        <v>160</v>
      </c>
      <c r="C35" s="265" t="s">
        <v>161</v>
      </c>
      <c r="D35" s="222" t="s">
        <v>118</v>
      </c>
      <c r="E35" s="229">
        <v>6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21</v>
      </c>
      <c r="M35" s="233">
        <f>G35*(1+L35/100)</f>
        <v>0</v>
      </c>
      <c r="N35" s="223">
        <v>0</v>
      </c>
      <c r="O35" s="223">
        <f>ROUND(E35*N35,5)</f>
        <v>0</v>
      </c>
      <c r="P35" s="223">
        <v>0</v>
      </c>
      <c r="Q35" s="223">
        <f>ROUND(E35*P35,5)</f>
        <v>0</v>
      </c>
      <c r="R35" s="223"/>
      <c r="S35" s="223"/>
      <c r="T35" s="224">
        <v>0.42499999999999999</v>
      </c>
      <c r="U35" s="223">
        <f>ROUND(E35*T35,2)</f>
        <v>2.5499999999999998</v>
      </c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124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14"/>
      <c r="B36" s="220"/>
      <c r="C36" s="267" t="s">
        <v>162</v>
      </c>
      <c r="D36" s="228"/>
      <c r="E36" s="231">
        <v>6</v>
      </c>
      <c r="F36" s="233"/>
      <c r="G36" s="233"/>
      <c r="H36" s="233"/>
      <c r="I36" s="233"/>
      <c r="J36" s="233"/>
      <c r="K36" s="233"/>
      <c r="L36" s="233"/>
      <c r="M36" s="233"/>
      <c r="N36" s="223"/>
      <c r="O36" s="223"/>
      <c r="P36" s="223"/>
      <c r="Q36" s="223"/>
      <c r="R36" s="223"/>
      <c r="S36" s="223"/>
      <c r="T36" s="224"/>
      <c r="U36" s="223"/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131</v>
      </c>
      <c r="AF36" s="213">
        <v>0</v>
      </c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14">
        <v>19</v>
      </c>
      <c r="B37" s="220" t="s">
        <v>163</v>
      </c>
      <c r="C37" s="265" t="s">
        <v>164</v>
      </c>
      <c r="D37" s="222" t="s">
        <v>118</v>
      </c>
      <c r="E37" s="229">
        <v>6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21</v>
      </c>
      <c r="M37" s="233">
        <f>G37*(1+L37/100)</f>
        <v>0</v>
      </c>
      <c r="N37" s="223">
        <v>6.3000000000000003E-4</v>
      </c>
      <c r="O37" s="223">
        <f>ROUND(E37*N37,5)</f>
        <v>3.7799999999999999E-3</v>
      </c>
      <c r="P37" s="223">
        <v>0</v>
      </c>
      <c r="Q37" s="223">
        <f>ROUND(E37*P37,5)</f>
        <v>0</v>
      </c>
      <c r="R37" s="223"/>
      <c r="S37" s="223"/>
      <c r="T37" s="224">
        <v>0.27200000000000002</v>
      </c>
      <c r="U37" s="223">
        <f>ROUND(E37*T37,2)</f>
        <v>1.63</v>
      </c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124</v>
      </c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14"/>
      <c r="B38" s="220"/>
      <c r="C38" s="267" t="s">
        <v>162</v>
      </c>
      <c r="D38" s="228"/>
      <c r="E38" s="231">
        <v>6</v>
      </c>
      <c r="F38" s="233"/>
      <c r="G38" s="233"/>
      <c r="H38" s="233"/>
      <c r="I38" s="233"/>
      <c r="J38" s="233"/>
      <c r="K38" s="233"/>
      <c r="L38" s="233"/>
      <c r="M38" s="233"/>
      <c r="N38" s="223"/>
      <c r="O38" s="223"/>
      <c r="P38" s="223"/>
      <c r="Q38" s="223"/>
      <c r="R38" s="223"/>
      <c r="S38" s="223"/>
      <c r="T38" s="224"/>
      <c r="U38" s="223"/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131</v>
      </c>
      <c r="AF38" s="213">
        <v>0</v>
      </c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14">
        <v>20</v>
      </c>
      <c r="B39" s="220" t="s">
        <v>165</v>
      </c>
      <c r="C39" s="265" t="s">
        <v>166</v>
      </c>
      <c r="D39" s="222" t="s">
        <v>118</v>
      </c>
      <c r="E39" s="229">
        <v>8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21</v>
      </c>
      <c r="M39" s="233">
        <f>G39*(1+L39/100)</f>
        <v>0</v>
      </c>
      <c r="N39" s="223">
        <v>7.3999999999999999E-4</v>
      </c>
      <c r="O39" s="223">
        <f>ROUND(E39*N39,5)</f>
        <v>5.9199999999999999E-3</v>
      </c>
      <c r="P39" s="223">
        <v>0</v>
      </c>
      <c r="Q39" s="223">
        <f>ROUND(E39*P39,5)</f>
        <v>0</v>
      </c>
      <c r="R39" s="223"/>
      <c r="S39" s="223"/>
      <c r="T39" s="224">
        <v>0.30199999999999999</v>
      </c>
      <c r="U39" s="223">
        <f>ROUND(E39*T39,2)</f>
        <v>2.42</v>
      </c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124</v>
      </c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14">
        <v>21</v>
      </c>
      <c r="B40" s="220" t="s">
        <v>167</v>
      </c>
      <c r="C40" s="265" t="s">
        <v>168</v>
      </c>
      <c r="D40" s="222" t="s">
        <v>118</v>
      </c>
      <c r="E40" s="229">
        <v>2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21</v>
      </c>
      <c r="M40" s="233">
        <f>G40*(1+L40/100)</f>
        <v>0</v>
      </c>
      <c r="N40" s="223">
        <v>1E-4</v>
      </c>
      <c r="O40" s="223">
        <f>ROUND(E40*N40,5)</f>
        <v>2.0000000000000001E-4</v>
      </c>
      <c r="P40" s="223">
        <v>0</v>
      </c>
      <c r="Q40" s="223">
        <f>ROUND(E40*P40,5)</f>
        <v>0</v>
      </c>
      <c r="R40" s="223"/>
      <c r="S40" s="223"/>
      <c r="T40" s="224">
        <v>2.9000000000000001E-2</v>
      </c>
      <c r="U40" s="223">
        <f>ROUND(E40*T40,2)</f>
        <v>0.06</v>
      </c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124</v>
      </c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ht="22.5" outlineLevel="1" x14ac:dyDescent="0.2">
      <c r="A41" s="214">
        <v>22</v>
      </c>
      <c r="B41" s="220" t="s">
        <v>169</v>
      </c>
      <c r="C41" s="265" t="s">
        <v>170</v>
      </c>
      <c r="D41" s="222" t="s">
        <v>118</v>
      </c>
      <c r="E41" s="229">
        <v>5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21</v>
      </c>
      <c r="M41" s="233">
        <f>G41*(1+L41/100)</f>
        <v>0</v>
      </c>
      <c r="N41" s="223">
        <v>3.1E-4</v>
      </c>
      <c r="O41" s="223">
        <f>ROUND(E41*N41,5)</f>
        <v>1.5499999999999999E-3</v>
      </c>
      <c r="P41" s="223">
        <v>0</v>
      </c>
      <c r="Q41" s="223">
        <f>ROUND(E41*P41,5)</f>
        <v>0</v>
      </c>
      <c r="R41" s="223"/>
      <c r="S41" s="223"/>
      <c r="T41" s="224">
        <v>0.20699999999999999</v>
      </c>
      <c r="U41" s="223">
        <f>ROUND(E41*T41,2)</f>
        <v>1.04</v>
      </c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124</v>
      </c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14">
        <v>23</v>
      </c>
      <c r="B42" s="220" t="s">
        <v>171</v>
      </c>
      <c r="C42" s="265" t="s">
        <v>172</v>
      </c>
      <c r="D42" s="222" t="s">
        <v>118</v>
      </c>
      <c r="E42" s="229">
        <v>1</v>
      </c>
      <c r="F42" s="232"/>
      <c r="G42" s="233">
        <f>ROUND(E42*F42,2)</f>
        <v>0</v>
      </c>
      <c r="H42" s="232"/>
      <c r="I42" s="233">
        <f>ROUND(E42*H42,2)</f>
        <v>0</v>
      </c>
      <c r="J42" s="232"/>
      <c r="K42" s="233">
        <f>ROUND(E42*J42,2)</f>
        <v>0</v>
      </c>
      <c r="L42" s="233">
        <v>21</v>
      </c>
      <c r="M42" s="233">
        <f>G42*(1+L42/100)</f>
        <v>0</v>
      </c>
      <c r="N42" s="223">
        <v>3.4000000000000002E-4</v>
      </c>
      <c r="O42" s="223">
        <f>ROUND(E42*N42,5)</f>
        <v>3.4000000000000002E-4</v>
      </c>
      <c r="P42" s="223">
        <v>0</v>
      </c>
      <c r="Q42" s="223">
        <f>ROUND(E42*P42,5)</f>
        <v>0</v>
      </c>
      <c r="R42" s="223"/>
      <c r="S42" s="223"/>
      <c r="T42" s="224">
        <v>0.20599999999999999</v>
      </c>
      <c r="U42" s="223">
        <f>ROUND(E42*T42,2)</f>
        <v>0.21</v>
      </c>
      <c r="V42" s="213"/>
      <c r="W42" s="213"/>
      <c r="X42" s="213"/>
      <c r="Y42" s="213"/>
      <c r="Z42" s="213"/>
      <c r="AA42" s="213"/>
      <c r="AB42" s="213"/>
      <c r="AC42" s="213"/>
      <c r="AD42" s="213"/>
      <c r="AE42" s="213" t="s">
        <v>124</v>
      </c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14">
        <v>24</v>
      </c>
      <c r="B43" s="220" t="s">
        <v>173</v>
      </c>
      <c r="C43" s="265" t="s">
        <v>174</v>
      </c>
      <c r="D43" s="222" t="s">
        <v>118</v>
      </c>
      <c r="E43" s="229">
        <v>1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21</v>
      </c>
      <c r="M43" s="233">
        <f>G43*(1+L43/100)</f>
        <v>0</v>
      </c>
      <c r="N43" s="223">
        <v>1.6000000000000001E-4</v>
      </c>
      <c r="O43" s="223">
        <f>ROUND(E43*N43,5)</f>
        <v>1.6000000000000001E-4</v>
      </c>
      <c r="P43" s="223">
        <v>0</v>
      </c>
      <c r="Q43" s="223">
        <f>ROUND(E43*P43,5)</f>
        <v>0</v>
      </c>
      <c r="R43" s="223"/>
      <c r="S43" s="223"/>
      <c r="T43" s="224">
        <v>0</v>
      </c>
      <c r="U43" s="223">
        <f>ROUND(E43*T43,2)</f>
        <v>0</v>
      </c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115</v>
      </c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14">
        <v>25</v>
      </c>
      <c r="B44" s="220" t="s">
        <v>175</v>
      </c>
      <c r="C44" s="265" t="s">
        <v>176</v>
      </c>
      <c r="D44" s="222" t="s">
        <v>114</v>
      </c>
      <c r="E44" s="229">
        <v>15.4</v>
      </c>
      <c r="F44" s="232"/>
      <c r="G44" s="233">
        <f>ROUND(E44*F44,2)</f>
        <v>0</v>
      </c>
      <c r="H44" s="232"/>
      <c r="I44" s="233">
        <f>ROUND(E44*H44,2)</f>
        <v>0</v>
      </c>
      <c r="J44" s="232"/>
      <c r="K44" s="233">
        <f>ROUND(E44*J44,2)</f>
        <v>0</v>
      </c>
      <c r="L44" s="233">
        <v>21</v>
      </c>
      <c r="M44" s="233">
        <f>G44*(1+L44/100)</f>
        <v>0</v>
      </c>
      <c r="N44" s="223">
        <v>1.0000000000000001E-5</v>
      </c>
      <c r="O44" s="223">
        <f>ROUND(E44*N44,5)</f>
        <v>1.4999999999999999E-4</v>
      </c>
      <c r="P44" s="223">
        <v>0</v>
      </c>
      <c r="Q44" s="223">
        <f>ROUND(E44*P44,5)</f>
        <v>0</v>
      </c>
      <c r="R44" s="223"/>
      <c r="S44" s="223"/>
      <c r="T44" s="224">
        <v>6.2E-2</v>
      </c>
      <c r="U44" s="223">
        <f>ROUND(E44*T44,2)</f>
        <v>0.95</v>
      </c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124</v>
      </c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14"/>
      <c r="B45" s="220"/>
      <c r="C45" s="267" t="s">
        <v>177</v>
      </c>
      <c r="D45" s="228"/>
      <c r="E45" s="231">
        <v>15.4</v>
      </c>
      <c r="F45" s="233"/>
      <c r="G45" s="233"/>
      <c r="H45" s="233"/>
      <c r="I45" s="233"/>
      <c r="J45" s="233"/>
      <c r="K45" s="233"/>
      <c r="L45" s="233"/>
      <c r="M45" s="233"/>
      <c r="N45" s="223"/>
      <c r="O45" s="223"/>
      <c r="P45" s="223"/>
      <c r="Q45" s="223"/>
      <c r="R45" s="223"/>
      <c r="S45" s="223"/>
      <c r="T45" s="224"/>
      <c r="U45" s="223"/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131</v>
      </c>
      <c r="AF45" s="213">
        <v>0</v>
      </c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14">
        <v>26</v>
      </c>
      <c r="B46" s="220" t="s">
        <v>178</v>
      </c>
      <c r="C46" s="265" t="s">
        <v>179</v>
      </c>
      <c r="D46" s="222" t="s">
        <v>154</v>
      </c>
      <c r="E46" s="229">
        <v>9.9400000000000002E-2</v>
      </c>
      <c r="F46" s="232"/>
      <c r="G46" s="233">
        <f>ROUND(E46*F46,2)</f>
        <v>0</v>
      </c>
      <c r="H46" s="232"/>
      <c r="I46" s="233">
        <f>ROUND(E46*H46,2)</f>
        <v>0</v>
      </c>
      <c r="J46" s="232"/>
      <c r="K46" s="233">
        <f>ROUND(E46*J46,2)</f>
        <v>0</v>
      </c>
      <c r="L46" s="233">
        <v>21</v>
      </c>
      <c r="M46" s="233">
        <f>G46*(1+L46/100)</f>
        <v>0</v>
      </c>
      <c r="N46" s="223">
        <v>0</v>
      </c>
      <c r="O46" s="223">
        <f>ROUND(E46*N46,5)</f>
        <v>0</v>
      </c>
      <c r="P46" s="223">
        <v>0</v>
      </c>
      <c r="Q46" s="223">
        <f>ROUND(E46*P46,5)</f>
        <v>0</v>
      </c>
      <c r="R46" s="223"/>
      <c r="S46" s="223"/>
      <c r="T46" s="224">
        <v>1.421</v>
      </c>
      <c r="U46" s="223">
        <f>ROUND(E46*T46,2)</f>
        <v>0.14000000000000001</v>
      </c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124</v>
      </c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x14ac:dyDescent="0.2">
      <c r="A47" s="215" t="s">
        <v>110</v>
      </c>
      <c r="B47" s="221" t="s">
        <v>63</v>
      </c>
      <c r="C47" s="266" t="s">
        <v>64</v>
      </c>
      <c r="D47" s="225"/>
      <c r="E47" s="230"/>
      <c r="F47" s="234"/>
      <c r="G47" s="234">
        <f>SUMIF(AE48:AE57,"&lt;&gt;NOR",G48:G57)</f>
        <v>0</v>
      </c>
      <c r="H47" s="234"/>
      <c r="I47" s="234">
        <f>SUM(I48:I57)</f>
        <v>0</v>
      </c>
      <c r="J47" s="234"/>
      <c r="K47" s="234">
        <f>SUM(K48:K57)</f>
        <v>0</v>
      </c>
      <c r="L47" s="234"/>
      <c r="M47" s="234">
        <f>SUM(M48:M57)</f>
        <v>0</v>
      </c>
      <c r="N47" s="226"/>
      <c r="O47" s="226">
        <f>SUM(O48:O57)</f>
        <v>5.8899999999999994E-2</v>
      </c>
      <c r="P47" s="226"/>
      <c r="Q47" s="226">
        <f>SUM(Q48:Q57)</f>
        <v>0</v>
      </c>
      <c r="R47" s="226"/>
      <c r="S47" s="226"/>
      <c r="T47" s="227"/>
      <c r="U47" s="226">
        <f>SUM(U48:U57)</f>
        <v>6.14</v>
      </c>
      <c r="AE47" t="s">
        <v>111</v>
      </c>
    </row>
    <row r="48" spans="1:60" outlineLevel="1" x14ac:dyDescent="0.2">
      <c r="A48" s="214">
        <v>27</v>
      </c>
      <c r="B48" s="220" t="s">
        <v>180</v>
      </c>
      <c r="C48" s="265" t="s">
        <v>181</v>
      </c>
      <c r="D48" s="222" t="s">
        <v>114</v>
      </c>
      <c r="E48" s="229">
        <v>3.8849999999999998</v>
      </c>
      <c r="F48" s="232"/>
      <c r="G48" s="233">
        <f>ROUND(E48*F48,2)</f>
        <v>0</v>
      </c>
      <c r="H48" s="232"/>
      <c r="I48" s="233">
        <f>ROUND(E48*H48,2)</f>
        <v>0</v>
      </c>
      <c r="J48" s="232"/>
      <c r="K48" s="233">
        <f>ROUND(E48*J48,2)</f>
        <v>0</v>
      </c>
      <c r="L48" s="233">
        <v>21</v>
      </c>
      <c r="M48" s="233">
        <f>G48*(1+L48/100)</f>
        <v>0</v>
      </c>
      <c r="N48" s="223">
        <v>1.455E-2</v>
      </c>
      <c r="O48" s="223">
        <f>ROUND(E48*N48,5)</f>
        <v>5.6529999999999997E-2</v>
      </c>
      <c r="P48" s="223">
        <v>0</v>
      </c>
      <c r="Q48" s="223">
        <f>ROUND(E48*P48,5)</f>
        <v>0</v>
      </c>
      <c r="R48" s="223"/>
      <c r="S48" s="223"/>
      <c r="T48" s="224">
        <v>0.78400000000000003</v>
      </c>
      <c r="U48" s="223">
        <f>ROUND(E48*T48,2)</f>
        <v>3.05</v>
      </c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124</v>
      </c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14"/>
      <c r="B49" s="220"/>
      <c r="C49" s="267" t="s">
        <v>182</v>
      </c>
      <c r="D49" s="228"/>
      <c r="E49" s="231">
        <v>3.8849999999999998</v>
      </c>
      <c r="F49" s="233"/>
      <c r="G49" s="233"/>
      <c r="H49" s="233"/>
      <c r="I49" s="233"/>
      <c r="J49" s="233"/>
      <c r="K49" s="233"/>
      <c r="L49" s="233"/>
      <c r="M49" s="233"/>
      <c r="N49" s="223"/>
      <c r="O49" s="223"/>
      <c r="P49" s="223"/>
      <c r="Q49" s="223"/>
      <c r="R49" s="223"/>
      <c r="S49" s="223"/>
      <c r="T49" s="224"/>
      <c r="U49" s="223"/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131</v>
      </c>
      <c r="AF49" s="213">
        <v>0</v>
      </c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ht="22.5" outlineLevel="1" x14ac:dyDescent="0.2">
      <c r="A50" s="214">
        <v>28</v>
      </c>
      <c r="B50" s="220" t="s">
        <v>183</v>
      </c>
      <c r="C50" s="265" t="s">
        <v>184</v>
      </c>
      <c r="D50" s="222" t="s">
        <v>118</v>
      </c>
      <c r="E50" s="229">
        <v>2</v>
      </c>
      <c r="F50" s="232"/>
      <c r="G50" s="233">
        <f>ROUND(E50*F50,2)</f>
        <v>0</v>
      </c>
      <c r="H50" s="232"/>
      <c r="I50" s="233">
        <f>ROUND(E50*H50,2)</f>
        <v>0</v>
      </c>
      <c r="J50" s="232"/>
      <c r="K50" s="233">
        <f>ROUND(E50*J50,2)</f>
        <v>0</v>
      </c>
      <c r="L50" s="233">
        <v>21</v>
      </c>
      <c r="M50" s="233">
        <f>G50*(1+L50/100)</f>
        <v>0</v>
      </c>
      <c r="N50" s="223">
        <v>3.8000000000000002E-4</v>
      </c>
      <c r="O50" s="223">
        <f>ROUND(E50*N50,5)</f>
        <v>7.6000000000000004E-4</v>
      </c>
      <c r="P50" s="223">
        <v>0</v>
      </c>
      <c r="Q50" s="223">
        <f>ROUND(E50*P50,5)</f>
        <v>0</v>
      </c>
      <c r="R50" s="223"/>
      <c r="S50" s="223"/>
      <c r="T50" s="224">
        <v>0.20599999999999999</v>
      </c>
      <c r="U50" s="223">
        <f>ROUND(E50*T50,2)</f>
        <v>0.41</v>
      </c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124</v>
      </c>
      <c r="AF50" s="213"/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14">
        <v>29</v>
      </c>
      <c r="B51" s="220" t="s">
        <v>185</v>
      </c>
      <c r="C51" s="265" t="s">
        <v>186</v>
      </c>
      <c r="D51" s="222" t="s">
        <v>118</v>
      </c>
      <c r="E51" s="229">
        <v>1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21</v>
      </c>
      <c r="M51" s="233">
        <f>G51*(1+L51/100)</f>
        <v>0</v>
      </c>
      <c r="N51" s="223">
        <v>1.0399999999999999E-3</v>
      </c>
      <c r="O51" s="223">
        <f>ROUND(E51*N51,5)</f>
        <v>1.0399999999999999E-3</v>
      </c>
      <c r="P51" s="223">
        <v>0</v>
      </c>
      <c r="Q51" s="223">
        <f>ROUND(E51*P51,5)</f>
        <v>0</v>
      </c>
      <c r="R51" s="223"/>
      <c r="S51" s="223"/>
      <c r="T51" s="224">
        <v>0.42399999999999999</v>
      </c>
      <c r="U51" s="223">
        <f>ROUND(E51*T51,2)</f>
        <v>0.42</v>
      </c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124</v>
      </c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14">
        <v>30</v>
      </c>
      <c r="B52" s="220" t="s">
        <v>187</v>
      </c>
      <c r="C52" s="265" t="s">
        <v>188</v>
      </c>
      <c r="D52" s="222" t="s">
        <v>118</v>
      </c>
      <c r="E52" s="229">
        <v>1</v>
      </c>
      <c r="F52" s="232"/>
      <c r="G52" s="233">
        <f>ROUND(E52*F52,2)</f>
        <v>0</v>
      </c>
      <c r="H52" s="232"/>
      <c r="I52" s="233">
        <f>ROUND(E52*H52,2)</f>
        <v>0</v>
      </c>
      <c r="J52" s="232"/>
      <c r="K52" s="233">
        <f>ROUND(E52*J52,2)</f>
        <v>0</v>
      </c>
      <c r="L52" s="233">
        <v>21</v>
      </c>
      <c r="M52" s="233">
        <f>G52*(1+L52/100)</f>
        <v>0</v>
      </c>
      <c r="N52" s="223">
        <v>2.5000000000000001E-4</v>
      </c>
      <c r="O52" s="223">
        <f>ROUND(E52*N52,5)</f>
        <v>2.5000000000000001E-4</v>
      </c>
      <c r="P52" s="223">
        <v>0</v>
      </c>
      <c r="Q52" s="223">
        <f>ROUND(E52*P52,5)</f>
        <v>0</v>
      </c>
      <c r="R52" s="223"/>
      <c r="S52" s="223"/>
      <c r="T52" s="224">
        <v>0.36</v>
      </c>
      <c r="U52" s="223">
        <f>ROUND(E52*T52,2)</f>
        <v>0.36</v>
      </c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124</v>
      </c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14">
        <v>31</v>
      </c>
      <c r="B53" s="220" t="s">
        <v>189</v>
      </c>
      <c r="C53" s="265" t="s">
        <v>190</v>
      </c>
      <c r="D53" s="222" t="s">
        <v>118</v>
      </c>
      <c r="E53" s="229">
        <v>2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21</v>
      </c>
      <c r="M53" s="233">
        <f>G53*(1+L53/100)</f>
        <v>0</v>
      </c>
      <c r="N53" s="223">
        <v>0</v>
      </c>
      <c r="O53" s="223">
        <f>ROUND(E53*N53,5)</f>
        <v>0</v>
      </c>
      <c r="P53" s="223">
        <v>0</v>
      </c>
      <c r="Q53" s="223">
        <f>ROUND(E53*P53,5)</f>
        <v>0</v>
      </c>
      <c r="R53" s="223"/>
      <c r="S53" s="223"/>
      <c r="T53" s="224">
        <v>6.4000000000000001E-2</v>
      </c>
      <c r="U53" s="223">
        <f>ROUND(E53*T53,2)</f>
        <v>0.13</v>
      </c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124</v>
      </c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14">
        <v>32</v>
      </c>
      <c r="B54" s="220" t="s">
        <v>191</v>
      </c>
      <c r="C54" s="265" t="s">
        <v>192</v>
      </c>
      <c r="D54" s="222" t="s">
        <v>114</v>
      </c>
      <c r="E54" s="229">
        <v>25</v>
      </c>
      <c r="F54" s="232"/>
      <c r="G54" s="233">
        <f>ROUND(E54*F54,2)</f>
        <v>0</v>
      </c>
      <c r="H54" s="232"/>
      <c r="I54" s="233">
        <f>ROUND(E54*H54,2)</f>
        <v>0</v>
      </c>
      <c r="J54" s="232"/>
      <c r="K54" s="233">
        <f>ROUND(E54*J54,2)</f>
        <v>0</v>
      </c>
      <c r="L54" s="233">
        <v>21</v>
      </c>
      <c r="M54" s="233">
        <f>G54*(1+L54/100)</f>
        <v>0</v>
      </c>
      <c r="N54" s="223">
        <v>0</v>
      </c>
      <c r="O54" s="223">
        <f>ROUND(E54*N54,5)</f>
        <v>0</v>
      </c>
      <c r="P54" s="223">
        <v>0</v>
      </c>
      <c r="Q54" s="223">
        <f>ROUND(E54*P54,5)</f>
        <v>0</v>
      </c>
      <c r="R54" s="223"/>
      <c r="S54" s="223"/>
      <c r="T54" s="224">
        <v>6.2E-2</v>
      </c>
      <c r="U54" s="223">
        <f>ROUND(E54*T54,2)</f>
        <v>1.55</v>
      </c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124</v>
      </c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14">
        <v>33</v>
      </c>
      <c r="B55" s="220" t="s">
        <v>193</v>
      </c>
      <c r="C55" s="265" t="s">
        <v>194</v>
      </c>
      <c r="D55" s="222" t="s">
        <v>118</v>
      </c>
      <c r="E55" s="229">
        <v>1</v>
      </c>
      <c r="F55" s="232"/>
      <c r="G55" s="233">
        <f>ROUND(E55*F55,2)</f>
        <v>0</v>
      </c>
      <c r="H55" s="232"/>
      <c r="I55" s="233">
        <f>ROUND(E55*H55,2)</f>
        <v>0</v>
      </c>
      <c r="J55" s="232"/>
      <c r="K55" s="233">
        <f>ROUND(E55*J55,2)</f>
        <v>0</v>
      </c>
      <c r="L55" s="233">
        <v>21</v>
      </c>
      <c r="M55" s="233">
        <f>G55*(1+L55/100)</f>
        <v>0</v>
      </c>
      <c r="N55" s="223">
        <v>3.2000000000000003E-4</v>
      </c>
      <c r="O55" s="223">
        <f>ROUND(E55*N55,5)</f>
        <v>3.2000000000000003E-4</v>
      </c>
      <c r="P55" s="223">
        <v>0</v>
      </c>
      <c r="Q55" s="223">
        <f>ROUND(E55*P55,5)</f>
        <v>0</v>
      </c>
      <c r="R55" s="223"/>
      <c r="S55" s="223"/>
      <c r="T55" s="224">
        <v>0.14399999999999999</v>
      </c>
      <c r="U55" s="223">
        <f>ROUND(E55*T55,2)</f>
        <v>0.14000000000000001</v>
      </c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124</v>
      </c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14">
        <v>34</v>
      </c>
      <c r="B56" s="220" t="s">
        <v>195</v>
      </c>
      <c r="C56" s="265" t="s">
        <v>196</v>
      </c>
      <c r="D56" s="222" t="s">
        <v>123</v>
      </c>
      <c r="E56" s="229">
        <v>1</v>
      </c>
      <c r="F56" s="232"/>
      <c r="G56" s="233">
        <f>ROUND(E56*F56,2)</f>
        <v>0</v>
      </c>
      <c r="H56" s="232"/>
      <c r="I56" s="233">
        <f>ROUND(E56*H56,2)</f>
        <v>0</v>
      </c>
      <c r="J56" s="232"/>
      <c r="K56" s="233">
        <f>ROUND(E56*J56,2)</f>
        <v>0</v>
      </c>
      <c r="L56" s="233">
        <v>21</v>
      </c>
      <c r="M56" s="233">
        <f>G56*(1+L56/100)</f>
        <v>0</v>
      </c>
      <c r="N56" s="223">
        <v>0</v>
      </c>
      <c r="O56" s="223">
        <f>ROUND(E56*N56,5)</f>
        <v>0</v>
      </c>
      <c r="P56" s="223">
        <v>0</v>
      </c>
      <c r="Q56" s="223">
        <f>ROUND(E56*P56,5)</f>
        <v>0</v>
      </c>
      <c r="R56" s="223"/>
      <c r="S56" s="223"/>
      <c r="T56" s="224">
        <v>0</v>
      </c>
      <c r="U56" s="223">
        <f>ROUND(E56*T56,2)</f>
        <v>0</v>
      </c>
      <c r="V56" s="213"/>
      <c r="W56" s="213"/>
      <c r="X56" s="213"/>
      <c r="Y56" s="213"/>
      <c r="Z56" s="213"/>
      <c r="AA56" s="213"/>
      <c r="AB56" s="213"/>
      <c r="AC56" s="213"/>
      <c r="AD56" s="213"/>
      <c r="AE56" s="213" t="s">
        <v>124</v>
      </c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14">
        <v>35</v>
      </c>
      <c r="B57" s="220" t="s">
        <v>197</v>
      </c>
      <c r="C57" s="265" t="s">
        <v>198</v>
      </c>
      <c r="D57" s="222" t="s">
        <v>154</v>
      </c>
      <c r="E57" s="229">
        <v>5.8999999999999997E-2</v>
      </c>
      <c r="F57" s="232"/>
      <c r="G57" s="233">
        <f>ROUND(E57*F57,2)</f>
        <v>0</v>
      </c>
      <c r="H57" s="232"/>
      <c r="I57" s="233">
        <f>ROUND(E57*H57,2)</f>
        <v>0</v>
      </c>
      <c r="J57" s="232"/>
      <c r="K57" s="233">
        <f>ROUND(E57*J57,2)</f>
        <v>0</v>
      </c>
      <c r="L57" s="233">
        <v>21</v>
      </c>
      <c r="M57" s="233">
        <f>G57*(1+L57/100)</f>
        <v>0</v>
      </c>
      <c r="N57" s="223">
        <v>0</v>
      </c>
      <c r="O57" s="223">
        <f>ROUND(E57*N57,5)</f>
        <v>0</v>
      </c>
      <c r="P57" s="223">
        <v>0</v>
      </c>
      <c r="Q57" s="223">
        <f>ROUND(E57*P57,5)</f>
        <v>0</v>
      </c>
      <c r="R57" s="223"/>
      <c r="S57" s="223"/>
      <c r="T57" s="224">
        <v>1.379</v>
      </c>
      <c r="U57" s="223">
        <f>ROUND(E57*T57,2)</f>
        <v>0.08</v>
      </c>
      <c r="V57" s="213"/>
      <c r="W57" s="213"/>
      <c r="X57" s="213"/>
      <c r="Y57" s="213"/>
      <c r="Z57" s="213"/>
      <c r="AA57" s="213"/>
      <c r="AB57" s="213"/>
      <c r="AC57" s="213"/>
      <c r="AD57" s="213"/>
      <c r="AE57" s="213" t="s">
        <v>124</v>
      </c>
      <c r="AF57" s="213"/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x14ac:dyDescent="0.2">
      <c r="A58" s="215" t="s">
        <v>110</v>
      </c>
      <c r="B58" s="221" t="s">
        <v>65</v>
      </c>
      <c r="C58" s="266" t="s">
        <v>66</v>
      </c>
      <c r="D58" s="225"/>
      <c r="E58" s="230"/>
      <c r="F58" s="234"/>
      <c r="G58" s="234">
        <f>SUMIF(AE59:AE61,"&lt;&gt;NOR",G59:G61)</f>
        <v>0</v>
      </c>
      <c r="H58" s="234"/>
      <c r="I58" s="234">
        <f>SUM(I59:I61)</f>
        <v>0</v>
      </c>
      <c r="J58" s="234"/>
      <c r="K58" s="234">
        <f>SUM(K59:K61)</f>
        <v>0</v>
      </c>
      <c r="L58" s="234"/>
      <c r="M58" s="234">
        <f>SUM(M59:M61)</f>
        <v>0</v>
      </c>
      <c r="N58" s="226"/>
      <c r="O58" s="226">
        <f>SUM(O59:O61)</f>
        <v>6.0409999999999998E-2</v>
      </c>
      <c r="P58" s="226"/>
      <c r="Q58" s="226">
        <f>SUM(Q59:Q61)</f>
        <v>0</v>
      </c>
      <c r="R58" s="226"/>
      <c r="S58" s="226"/>
      <c r="T58" s="227"/>
      <c r="U58" s="226">
        <f>SUM(U59:U61)</f>
        <v>3.06</v>
      </c>
      <c r="AE58" t="s">
        <v>111</v>
      </c>
    </row>
    <row r="59" spans="1:60" outlineLevel="1" x14ac:dyDescent="0.2">
      <c r="A59" s="214">
        <v>36</v>
      </c>
      <c r="B59" s="220" t="s">
        <v>199</v>
      </c>
      <c r="C59" s="265" t="s">
        <v>200</v>
      </c>
      <c r="D59" s="222" t="s">
        <v>201</v>
      </c>
      <c r="E59" s="229">
        <v>1</v>
      </c>
      <c r="F59" s="232"/>
      <c r="G59" s="233">
        <f>ROUND(E59*F59,2)</f>
        <v>0</v>
      </c>
      <c r="H59" s="232"/>
      <c r="I59" s="233">
        <f>ROUND(E59*H59,2)</f>
        <v>0</v>
      </c>
      <c r="J59" s="232"/>
      <c r="K59" s="233">
        <f>ROUND(E59*J59,2)</f>
        <v>0</v>
      </c>
      <c r="L59" s="233">
        <v>21</v>
      </c>
      <c r="M59" s="233">
        <f>G59*(1+L59/100)</f>
        <v>0</v>
      </c>
      <c r="N59" s="223">
        <v>5.9920000000000001E-2</v>
      </c>
      <c r="O59" s="223">
        <f>ROUND(E59*N59,5)</f>
        <v>5.9920000000000001E-2</v>
      </c>
      <c r="P59" s="223">
        <v>0</v>
      </c>
      <c r="Q59" s="223">
        <f>ROUND(E59*P59,5)</f>
        <v>0</v>
      </c>
      <c r="R59" s="223"/>
      <c r="S59" s="223"/>
      <c r="T59" s="224">
        <v>2.9580000000000002</v>
      </c>
      <c r="U59" s="223">
        <f>ROUND(E59*T59,2)</f>
        <v>2.96</v>
      </c>
      <c r="V59" s="213"/>
      <c r="W59" s="213"/>
      <c r="X59" s="213"/>
      <c r="Y59" s="213"/>
      <c r="Z59" s="213"/>
      <c r="AA59" s="213"/>
      <c r="AB59" s="213"/>
      <c r="AC59" s="213"/>
      <c r="AD59" s="213"/>
      <c r="AE59" s="213" t="s">
        <v>124</v>
      </c>
      <c r="AF59" s="213"/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ht="22.5" outlineLevel="1" x14ac:dyDescent="0.2">
      <c r="A60" s="214">
        <v>37</v>
      </c>
      <c r="B60" s="220" t="s">
        <v>202</v>
      </c>
      <c r="C60" s="265" t="s">
        <v>203</v>
      </c>
      <c r="D60" s="222" t="s">
        <v>118</v>
      </c>
      <c r="E60" s="229">
        <v>1</v>
      </c>
      <c r="F60" s="232"/>
      <c r="G60" s="233">
        <f>ROUND(E60*F60,2)</f>
        <v>0</v>
      </c>
      <c r="H60" s="232"/>
      <c r="I60" s="233">
        <f>ROUND(E60*H60,2)</f>
        <v>0</v>
      </c>
      <c r="J60" s="232"/>
      <c r="K60" s="233">
        <f>ROUND(E60*J60,2)</f>
        <v>0</v>
      </c>
      <c r="L60" s="233">
        <v>21</v>
      </c>
      <c r="M60" s="233">
        <f>G60*(1+L60/100)</f>
        <v>0</v>
      </c>
      <c r="N60" s="223">
        <v>4.8999999999999998E-4</v>
      </c>
      <c r="O60" s="223">
        <f>ROUND(E60*N60,5)</f>
        <v>4.8999999999999998E-4</v>
      </c>
      <c r="P60" s="223">
        <v>0</v>
      </c>
      <c r="Q60" s="223">
        <f>ROUND(E60*P60,5)</f>
        <v>0</v>
      </c>
      <c r="R60" s="223"/>
      <c r="S60" s="223"/>
      <c r="T60" s="224">
        <v>0</v>
      </c>
      <c r="U60" s="223">
        <f>ROUND(E60*T60,2)</f>
        <v>0</v>
      </c>
      <c r="V60" s="213"/>
      <c r="W60" s="213"/>
      <c r="X60" s="213"/>
      <c r="Y60" s="213"/>
      <c r="Z60" s="213"/>
      <c r="AA60" s="213"/>
      <c r="AB60" s="213"/>
      <c r="AC60" s="213"/>
      <c r="AD60" s="213"/>
      <c r="AE60" s="213" t="s">
        <v>115</v>
      </c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ht="22.5" outlineLevel="1" x14ac:dyDescent="0.2">
      <c r="A61" s="214">
        <v>38</v>
      </c>
      <c r="B61" s="220" t="s">
        <v>204</v>
      </c>
      <c r="C61" s="265" t="s">
        <v>205</v>
      </c>
      <c r="D61" s="222" t="s">
        <v>154</v>
      </c>
      <c r="E61" s="229">
        <v>6.0400000000000002E-2</v>
      </c>
      <c r="F61" s="232"/>
      <c r="G61" s="233">
        <f>ROUND(E61*F61,2)</f>
        <v>0</v>
      </c>
      <c r="H61" s="232"/>
      <c r="I61" s="233">
        <f>ROUND(E61*H61,2)</f>
        <v>0</v>
      </c>
      <c r="J61" s="232"/>
      <c r="K61" s="233">
        <f>ROUND(E61*J61,2)</f>
        <v>0</v>
      </c>
      <c r="L61" s="233">
        <v>21</v>
      </c>
      <c r="M61" s="233">
        <f>G61*(1+L61/100)</f>
        <v>0</v>
      </c>
      <c r="N61" s="223">
        <v>0</v>
      </c>
      <c r="O61" s="223">
        <f>ROUND(E61*N61,5)</f>
        <v>0</v>
      </c>
      <c r="P61" s="223">
        <v>0</v>
      </c>
      <c r="Q61" s="223">
        <f>ROUND(E61*P61,5)</f>
        <v>0</v>
      </c>
      <c r="R61" s="223"/>
      <c r="S61" s="223"/>
      <c r="T61" s="224">
        <v>1.573</v>
      </c>
      <c r="U61" s="223">
        <f>ROUND(E61*T61,2)</f>
        <v>0.1</v>
      </c>
      <c r="V61" s="213"/>
      <c r="W61" s="213"/>
      <c r="X61" s="213"/>
      <c r="Y61" s="213"/>
      <c r="Z61" s="213"/>
      <c r="AA61" s="213"/>
      <c r="AB61" s="213"/>
      <c r="AC61" s="213"/>
      <c r="AD61" s="213"/>
      <c r="AE61" s="213" t="s">
        <v>124</v>
      </c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x14ac:dyDescent="0.2">
      <c r="A62" s="215" t="s">
        <v>110</v>
      </c>
      <c r="B62" s="221" t="s">
        <v>67</v>
      </c>
      <c r="C62" s="266" t="s">
        <v>68</v>
      </c>
      <c r="D62" s="225"/>
      <c r="E62" s="230"/>
      <c r="F62" s="234"/>
      <c r="G62" s="234">
        <f>SUMIF(AE63:AE69,"&lt;&gt;NOR",G63:G69)</f>
        <v>0</v>
      </c>
      <c r="H62" s="234"/>
      <c r="I62" s="234">
        <f>SUM(I63:I69)</f>
        <v>0</v>
      </c>
      <c r="J62" s="234"/>
      <c r="K62" s="234">
        <f>SUM(K63:K69)</f>
        <v>0</v>
      </c>
      <c r="L62" s="234"/>
      <c r="M62" s="234">
        <f>SUM(M63:M69)</f>
        <v>0</v>
      </c>
      <c r="N62" s="226"/>
      <c r="O62" s="226">
        <f>SUM(O63:O69)</f>
        <v>0</v>
      </c>
      <c r="P62" s="226"/>
      <c r="Q62" s="226">
        <f>SUM(Q63:Q69)</f>
        <v>0</v>
      </c>
      <c r="R62" s="226"/>
      <c r="S62" s="226"/>
      <c r="T62" s="227"/>
      <c r="U62" s="226">
        <f>SUM(U63:U69)</f>
        <v>1.97</v>
      </c>
      <c r="AE62" t="s">
        <v>111</v>
      </c>
    </row>
    <row r="63" spans="1:60" outlineLevel="1" x14ac:dyDescent="0.2">
      <c r="A63" s="214">
        <v>39</v>
      </c>
      <c r="B63" s="220" t="s">
        <v>206</v>
      </c>
      <c r="C63" s="265" t="s">
        <v>207</v>
      </c>
      <c r="D63" s="222" t="s">
        <v>208</v>
      </c>
      <c r="E63" s="229">
        <v>9.69</v>
      </c>
      <c r="F63" s="232"/>
      <c r="G63" s="233">
        <f>ROUND(E63*F63,2)</f>
        <v>0</v>
      </c>
      <c r="H63" s="232"/>
      <c r="I63" s="233">
        <f>ROUND(E63*H63,2)</f>
        <v>0</v>
      </c>
      <c r="J63" s="232"/>
      <c r="K63" s="233">
        <f>ROUND(E63*J63,2)</f>
        <v>0</v>
      </c>
      <c r="L63" s="233">
        <v>21</v>
      </c>
      <c r="M63" s="233">
        <f>G63*(1+L63/100)</f>
        <v>0</v>
      </c>
      <c r="N63" s="223">
        <v>0</v>
      </c>
      <c r="O63" s="223">
        <f>ROUND(E63*N63,5)</f>
        <v>0</v>
      </c>
      <c r="P63" s="223">
        <v>0</v>
      </c>
      <c r="Q63" s="223">
        <f>ROUND(E63*P63,5)</f>
        <v>0</v>
      </c>
      <c r="R63" s="223"/>
      <c r="S63" s="223"/>
      <c r="T63" s="224">
        <v>6.2E-2</v>
      </c>
      <c r="U63" s="223">
        <f>ROUND(E63*T63,2)</f>
        <v>0.6</v>
      </c>
      <c r="V63" s="213"/>
      <c r="W63" s="213"/>
      <c r="X63" s="213"/>
      <c r="Y63" s="213"/>
      <c r="Z63" s="213"/>
      <c r="AA63" s="213"/>
      <c r="AB63" s="213"/>
      <c r="AC63" s="213"/>
      <c r="AD63" s="213"/>
      <c r="AE63" s="213" t="s">
        <v>124</v>
      </c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14"/>
      <c r="B64" s="220"/>
      <c r="C64" s="267" t="s">
        <v>209</v>
      </c>
      <c r="D64" s="228"/>
      <c r="E64" s="231">
        <v>9.69</v>
      </c>
      <c r="F64" s="233"/>
      <c r="G64" s="233"/>
      <c r="H64" s="233"/>
      <c r="I64" s="233"/>
      <c r="J64" s="233"/>
      <c r="K64" s="233"/>
      <c r="L64" s="233"/>
      <c r="M64" s="233"/>
      <c r="N64" s="223"/>
      <c r="O64" s="223"/>
      <c r="P64" s="223"/>
      <c r="Q64" s="223"/>
      <c r="R64" s="223"/>
      <c r="S64" s="223"/>
      <c r="T64" s="224"/>
      <c r="U64" s="223"/>
      <c r="V64" s="213"/>
      <c r="W64" s="213"/>
      <c r="X64" s="213"/>
      <c r="Y64" s="213"/>
      <c r="Z64" s="213"/>
      <c r="AA64" s="213"/>
      <c r="AB64" s="213"/>
      <c r="AC64" s="213"/>
      <c r="AD64" s="213"/>
      <c r="AE64" s="213" t="s">
        <v>131</v>
      </c>
      <c r="AF64" s="213">
        <v>0</v>
      </c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14">
        <v>40</v>
      </c>
      <c r="B65" s="220" t="s">
        <v>210</v>
      </c>
      <c r="C65" s="265" t="s">
        <v>211</v>
      </c>
      <c r="D65" s="222" t="s">
        <v>208</v>
      </c>
      <c r="E65" s="229">
        <v>9.69</v>
      </c>
      <c r="F65" s="232"/>
      <c r="G65" s="233">
        <f>ROUND(E65*F65,2)</f>
        <v>0</v>
      </c>
      <c r="H65" s="232"/>
      <c r="I65" s="233">
        <f>ROUND(E65*H65,2)</f>
        <v>0</v>
      </c>
      <c r="J65" s="232"/>
      <c r="K65" s="233">
        <f>ROUND(E65*J65,2)</f>
        <v>0</v>
      </c>
      <c r="L65" s="233">
        <v>21</v>
      </c>
      <c r="M65" s="233">
        <f>G65*(1+L65/100)</f>
        <v>0</v>
      </c>
      <c r="N65" s="223">
        <v>0</v>
      </c>
      <c r="O65" s="223">
        <f>ROUND(E65*N65,5)</f>
        <v>0</v>
      </c>
      <c r="P65" s="223">
        <v>0</v>
      </c>
      <c r="Q65" s="223">
        <f>ROUND(E65*P65,5)</f>
        <v>0</v>
      </c>
      <c r="R65" s="223"/>
      <c r="S65" s="223"/>
      <c r="T65" s="224">
        <v>3.1E-2</v>
      </c>
      <c r="U65" s="223">
        <f>ROUND(E65*T65,2)</f>
        <v>0.3</v>
      </c>
      <c r="V65" s="213"/>
      <c r="W65" s="213"/>
      <c r="X65" s="213"/>
      <c r="Y65" s="213"/>
      <c r="Z65" s="213"/>
      <c r="AA65" s="213"/>
      <c r="AB65" s="213"/>
      <c r="AC65" s="213"/>
      <c r="AD65" s="213"/>
      <c r="AE65" s="213" t="s">
        <v>124</v>
      </c>
      <c r="AF65" s="213"/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14">
        <v>41</v>
      </c>
      <c r="B66" s="220" t="s">
        <v>212</v>
      </c>
      <c r="C66" s="265" t="s">
        <v>213</v>
      </c>
      <c r="D66" s="222" t="s">
        <v>118</v>
      </c>
      <c r="E66" s="229">
        <v>1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21</v>
      </c>
      <c r="M66" s="233">
        <f>G66*(1+L66/100)</f>
        <v>0</v>
      </c>
      <c r="N66" s="223">
        <v>0</v>
      </c>
      <c r="O66" s="223">
        <f>ROUND(E66*N66,5)</f>
        <v>0</v>
      </c>
      <c r="P66" s="223">
        <v>0</v>
      </c>
      <c r="Q66" s="223">
        <f>ROUND(E66*P66,5)</f>
        <v>0</v>
      </c>
      <c r="R66" s="223"/>
      <c r="S66" s="223"/>
      <c r="T66" s="224">
        <v>6.2E-2</v>
      </c>
      <c r="U66" s="223">
        <f>ROUND(E66*T66,2)</f>
        <v>0.06</v>
      </c>
      <c r="V66" s="213"/>
      <c r="W66" s="213"/>
      <c r="X66" s="213"/>
      <c r="Y66" s="213"/>
      <c r="Z66" s="213"/>
      <c r="AA66" s="213"/>
      <c r="AB66" s="213"/>
      <c r="AC66" s="213"/>
      <c r="AD66" s="213"/>
      <c r="AE66" s="213" t="s">
        <v>124</v>
      </c>
      <c r="AF66" s="213"/>
      <c r="AG66" s="213"/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14">
        <v>42</v>
      </c>
      <c r="B67" s="220" t="s">
        <v>214</v>
      </c>
      <c r="C67" s="265" t="s">
        <v>215</v>
      </c>
      <c r="D67" s="222" t="s">
        <v>208</v>
      </c>
      <c r="E67" s="229">
        <v>19.38</v>
      </c>
      <c r="F67" s="232"/>
      <c r="G67" s="233">
        <f>ROUND(E67*F67,2)</f>
        <v>0</v>
      </c>
      <c r="H67" s="232"/>
      <c r="I67" s="233">
        <f>ROUND(E67*H67,2)</f>
        <v>0</v>
      </c>
      <c r="J67" s="232"/>
      <c r="K67" s="233">
        <f>ROUND(E67*J67,2)</f>
        <v>0</v>
      </c>
      <c r="L67" s="233">
        <v>21</v>
      </c>
      <c r="M67" s="233">
        <f>G67*(1+L67/100)</f>
        <v>0</v>
      </c>
      <c r="N67" s="223">
        <v>0</v>
      </c>
      <c r="O67" s="223">
        <f>ROUND(E67*N67,5)</f>
        <v>0</v>
      </c>
      <c r="P67" s="223">
        <v>0</v>
      </c>
      <c r="Q67" s="223">
        <f>ROUND(E67*P67,5)</f>
        <v>0</v>
      </c>
      <c r="R67" s="223"/>
      <c r="S67" s="223"/>
      <c r="T67" s="224">
        <v>5.1999999999999998E-2</v>
      </c>
      <c r="U67" s="223">
        <f>ROUND(E67*T67,2)</f>
        <v>1.01</v>
      </c>
      <c r="V67" s="213"/>
      <c r="W67" s="213"/>
      <c r="X67" s="213"/>
      <c r="Y67" s="213"/>
      <c r="Z67" s="213"/>
      <c r="AA67" s="213"/>
      <c r="AB67" s="213"/>
      <c r="AC67" s="213"/>
      <c r="AD67" s="213"/>
      <c r="AE67" s="213" t="s">
        <v>124</v>
      </c>
      <c r="AF67" s="213"/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14"/>
      <c r="B68" s="220"/>
      <c r="C68" s="267" t="s">
        <v>216</v>
      </c>
      <c r="D68" s="228"/>
      <c r="E68" s="231">
        <v>19.38</v>
      </c>
      <c r="F68" s="233"/>
      <c r="G68" s="233"/>
      <c r="H68" s="233"/>
      <c r="I68" s="233"/>
      <c r="J68" s="233"/>
      <c r="K68" s="233"/>
      <c r="L68" s="233"/>
      <c r="M68" s="233"/>
      <c r="N68" s="223"/>
      <c r="O68" s="223"/>
      <c r="P68" s="223"/>
      <c r="Q68" s="223"/>
      <c r="R68" s="223"/>
      <c r="S68" s="223"/>
      <c r="T68" s="224"/>
      <c r="U68" s="223"/>
      <c r="V68" s="213"/>
      <c r="W68" s="213"/>
      <c r="X68" s="213"/>
      <c r="Y68" s="213"/>
      <c r="Z68" s="213"/>
      <c r="AA68" s="213"/>
      <c r="AB68" s="213"/>
      <c r="AC68" s="213"/>
      <c r="AD68" s="213"/>
      <c r="AE68" s="213" t="s">
        <v>131</v>
      </c>
      <c r="AF68" s="213">
        <v>0</v>
      </c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14">
        <v>43</v>
      </c>
      <c r="B69" s="220" t="s">
        <v>217</v>
      </c>
      <c r="C69" s="265" t="s">
        <v>218</v>
      </c>
      <c r="D69" s="222" t="s">
        <v>154</v>
      </c>
      <c r="E69" s="229">
        <v>1E-3</v>
      </c>
      <c r="F69" s="232"/>
      <c r="G69" s="233">
        <f>ROUND(E69*F69,2)</f>
        <v>0</v>
      </c>
      <c r="H69" s="232"/>
      <c r="I69" s="233">
        <f>ROUND(E69*H69,2)</f>
        <v>0</v>
      </c>
      <c r="J69" s="232"/>
      <c r="K69" s="233">
        <f>ROUND(E69*J69,2)</f>
        <v>0</v>
      </c>
      <c r="L69" s="233">
        <v>21</v>
      </c>
      <c r="M69" s="233">
        <f>G69*(1+L69/100)</f>
        <v>0</v>
      </c>
      <c r="N69" s="223">
        <v>0</v>
      </c>
      <c r="O69" s="223">
        <f>ROUND(E69*N69,5)</f>
        <v>0</v>
      </c>
      <c r="P69" s="223">
        <v>0</v>
      </c>
      <c r="Q69" s="223">
        <f>ROUND(E69*P69,5)</f>
        <v>0</v>
      </c>
      <c r="R69" s="223"/>
      <c r="S69" s="223"/>
      <c r="T69" s="224">
        <v>2.71</v>
      </c>
      <c r="U69" s="223">
        <f>ROUND(E69*T69,2)</f>
        <v>0</v>
      </c>
      <c r="V69" s="213"/>
      <c r="W69" s="213"/>
      <c r="X69" s="213"/>
      <c r="Y69" s="213"/>
      <c r="Z69" s="213"/>
      <c r="AA69" s="213"/>
      <c r="AB69" s="213"/>
      <c r="AC69" s="213"/>
      <c r="AD69" s="213"/>
      <c r="AE69" s="213" t="s">
        <v>124</v>
      </c>
      <c r="AF69" s="213"/>
      <c r="AG69" s="21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x14ac:dyDescent="0.2">
      <c r="A70" s="215" t="s">
        <v>110</v>
      </c>
      <c r="B70" s="221" t="s">
        <v>69</v>
      </c>
      <c r="C70" s="266" t="s">
        <v>70</v>
      </c>
      <c r="D70" s="225"/>
      <c r="E70" s="230"/>
      <c r="F70" s="234"/>
      <c r="G70" s="234">
        <f>SUMIF(AE71:AE74,"&lt;&gt;NOR",G71:G74)</f>
        <v>0</v>
      </c>
      <c r="H70" s="234"/>
      <c r="I70" s="234">
        <f>SUM(I71:I74)</f>
        <v>0</v>
      </c>
      <c r="J70" s="234"/>
      <c r="K70" s="234">
        <f>SUM(K71:K74)</f>
        <v>0</v>
      </c>
      <c r="L70" s="234"/>
      <c r="M70" s="234">
        <f>SUM(M71:M74)</f>
        <v>0</v>
      </c>
      <c r="N70" s="226"/>
      <c r="O70" s="226">
        <f>SUM(O71:O74)</f>
        <v>5.5599999999999998E-3</v>
      </c>
      <c r="P70" s="226"/>
      <c r="Q70" s="226">
        <f>SUM(Q71:Q74)</f>
        <v>0</v>
      </c>
      <c r="R70" s="226"/>
      <c r="S70" s="226"/>
      <c r="T70" s="227"/>
      <c r="U70" s="226">
        <f>SUM(U71:U74)</f>
        <v>3.35</v>
      </c>
      <c r="AE70" t="s">
        <v>111</v>
      </c>
    </row>
    <row r="71" spans="1:60" outlineLevel="1" x14ac:dyDescent="0.2">
      <c r="A71" s="214">
        <v>44</v>
      </c>
      <c r="B71" s="220" t="s">
        <v>219</v>
      </c>
      <c r="C71" s="265" t="s">
        <v>220</v>
      </c>
      <c r="D71" s="222" t="s">
        <v>114</v>
      </c>
      <c r="E71" s="229">
        <v>11.5</v>
      </c>
      <c r="F71" s="232"/>
      <c r="G71" s="233">
        <f>ROUND(E71*F71,2)</f>
        <v>0</v>
      </c>
      <c r="H71" s="232"/>
      <c r="I71" s="233">
        <f>ROUND(E71*H71,2)</f>
        <v>0</v>
      </c>
      <c r="J71" s="232"/>
      <c r="K71" s="233">
        <f>ROUND(E71*J71,2)</f>
        <v>0</v>
      </c>
      <c r="L71" s="233">
        <v>21</v>
      </c>
      <c r="M71" s="233">
        <f>G71*(1+L71/100)</f>
        <v>0</v>
      </c>
      <c r="N71" s="223">
        <v>6.9999999999999994E-5</v>
      </c>
      <c r="O71" s="223">
        <f>ROUND(E71*N71,5)</f>
        <v>8.0999999999999996E-4</v>
      </c>
      <c r="P71" s="223">
        <v>0</v>
      </c>
      <c r="Q71" s="223">
        <f>ROUND(E71*P71,5)</f>
        <v>0</v>
      </c>
      <c r="R71" s="223"/>
      <c r="S71" s="223"/>
      <c r="T71" s="224">
        <v>8.6999999999999994E-2</v>
      </c>
      <c r="U71" s="223">
        <f>ROUND(E71*T71,2)</f>
        <v>1</v>
      </c>
      <c r="V71" s="213"/>
      <c r="W71" s="213"/>
      <c r="X71" s="213"/>
      <c r="Y71" s="213"/>
      <c r="Z71" s="213"/>
      <c r="AA71" s="213"/>
      <c r="AB71" s="213"/>
      <c r="AC71" s="213"/>
      <c r="AD71" s="213"/>
      <c r="AE71" s="213" t="s">
        <v>124</v>
      </c>
      <c r="AF71" s="213"/>
      <c r="AG71" s="213"/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14"/>
      <c r="B72" s="220"/>
      <c r="C72" s="267" t="s">
        <v>221</v>
      </c>
      <c r="D72" s="228"/>
      <c r="E72" s="231">
        <v>11.5</v>
      </c>
      <c r="F72" s="233"/>
      <c r="G72" s="233"/>
      <c r="H72" s="233"/>
      <c r="I72" s="233"/>
      <c r="J72" s="233"/>
      <c r="K72" s="233"/>
      <c r="L72" s="233"/>
      <c r="M72" s="233"/>
      <c r="N72" s="223"/>
      <c r="O72" s="223"/>
      <c r="P72" s="223"/>
      <c r="Q72" s="223"/>
      <c r="R72" s="223"/>
      <c r="S72" s="223"/>
      <c r="T72" s="224"/>
      <c r="U72" s="223"/>
      <c r="V72" s="213"/>
      <c r="W72" s="213"/>
      <c r="X72" s="213"/>
      <c r="Y72" s="213"/>
      <c r="Z72" s="213"/>
      <c r="AA72" s="213"/>
      <c r="AB72" s="213"/>
      <c r="AC72" s="213"/>
      <c r="AD72" s="213"/>
      <c r="AE72" s="213" t="s">
        <v>131</v>
      </c>
      <c r="AF72" s="213">
        <v>0</v>
      </c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14">
        <v>45</v>
      </c>
      <c r="B73" s="220" t="s">
        <v>222</v>
      </c>
      <c r="C73" s="265" t="s">
        <v>223</v>
      </c>
      <c r="D73" s="222" t="s">
        <v>208</v>
      </c>
      <c r="E73" s="229">
        <v>9.69</v>
      </c>
      <c r="F73" s="232"/>
      <c r="G73" s="233">
        <f>ROUND(E73*F73,2)</f>
        <v>0</v>
      </c>
      <c r="H73" s="232"/>
      <c r="I73" s="233">
        <f>ROUND(E73*H73,2)</f>
        <v>0</v>
      </c>
      <c r="J73" s="232"/>
      <c r="K73" s="233">
        <f>ROUND(E73*J73,2)</f>
        <v>0</v>
      </c>
      <c r="L73" s="233">
        <v>21</v>
      </c>
      <c r="M73" s="233">
        <f>G73*(1+L73/100)</f>
        <v>0</v>
      </c>
      <c r="N73" s="223">
        <v>4.8999999999999998E-4</v>
      </c>
      <c r="O73" s="223">
        <f>ROUND(E73*N73,5)</f>
        <v>4.7499999999999999E-3</v>
      </c>
      <c r="P73" s="223">
        <v>0</v>
      </c>
      <c r="Q73" s="223">
        <f>ROUND(E73*P73,5)</f>
        <v>0</v>
      </c>
      <c r="R73" s="223"/>
      <c r="S73" s="223"/>
      <c r="T73" s="224">
        <v>0.24299999999999999</v>
      </c>
      <c r="U73" s="223">
        <f>ROUND(E73*T73,2)</f>
        <v>2.35</v>
      </c>
      <c r="V73" s="213"/>
      <c r="W73" s="213"/>
      <c r="X73" s="213"/>
      <c r="Y73" s="213"/>
      <c r="Z73" s="213"/>
      <c r="AA73" s="213"/>
      <c r="AB73" s="213"/>
      <c r="AC73" s="213"/>
      <c r="AD73" s="213"/>
      <c r="AE73" s="213" t="s">
        <v>124</v>
      </c>
      <c r="AF73" s="213"/>
      <c r="AG73" s="213"/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14"/>
      <c r="B74" s="220"/>
      <c r="C74" s="267" t="s">
        <v>209</v>
      </c>
      <c r="D74" s="228"/>
      <c r="E74" s="231">
        <v>9.69</v>
      </c>
      <c r="F74" s="233"/>
      <c r="G74" s="233"/>
      <c r="H74" s="233"/>
      <c r="I74" s="233"/>
      <c r="J74" s="233"/>
      <c r="K74" s="233"/>
      <c r="L74" s="233"/>
      <c r="M74" s="233"/>
      <c r="N74" s="223"/>
      <c r="O74" s="223"/>
      <c r="P74" s="223"/>
      <c r="Q74" s="223"/>
      <c r="R74" s="223"/>
      <c r="S74" s="223"/>
      <c r="T74" s="224"/>
      <c r="U74" s="223"/>
      <c r="V74" s="213"/>
      <c r="W74" s="213"/>
      <c r="X74" s="213"/>
      <c r="Y74" s="213"/>
      <c r="Z74" s="213"/>
      <c r="AA74" s="213"/>
      <c r="AB74" s="213"/>
      <c r="AC74" s="213"/>
      <c r="AD74" s="213"/>
      <c r="AE74" s="213" t="s">
        <v>131</v>
      </c>
      <c r="AF74" s="213">
        <v>0</v>
      </c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x14ac:dyDescent="0.2">
      <c r="A75" s="215" t="s">
        <v>110</v>
      </c>
      <c r="B75" s="221" t="s">
        <v>71</v>
      </c>
      <c r="C75" s="266" t="s">
        <v>72</v>
      </c>
      <c r="D75" s="225"/>
      <c r="E75" s="230"/>
      <c r="F75" s="234"/>
      <c r="G75" s="234">
        <f>SUMIF(AE76:AE78,"&lt;&gt;NOR",G76:G78)</f>
        <v>0</v>
      </c>
      <c r="H75" s="234"/>
      <c r="I75" s="234">
        <f>SUM(I76:I78)</f>
        <v>0</v>
      </c>
      <c r="J75" s="234"/>
      <c r="K75" s="234">
        <f>SUM(K76:K78)</f>
        <v>0</v>
      </c>
      <c r="L75" s="234"/>
      <c r="M75" s="234">
        <f>SUM(M76:M78)</f>
        <v>0</v>
      </c>
      <c r="N75" s="226"/>
      <c r="O75" s="226">
        <f>SUM(O76:O78)</f>
        <v>2.4499999999999999E-3</v>
      </c>
      <c r="P75" s="226"/>
      <c r="Q75" s="226">
        <f>SUM(Q76:Q78)</f>
        <v>0.4839</v>
      </c>
      <c r="R75" s="226"/>
      <c r="S75" s="226"/>
      <c r="T75" s="227"/>
      <c r="U75" s="226">
        <f>SUM(U76:U78)</f>
        <v>8.2199999999999989</v>
      </c>
      <c r="AE75" t="s">
        <v>111</v>
      </c>
    </row>
    <row r="76" spans="1:60" outlineLevel="1" x14ac:dyDescent="0.2">
      <c r="A76" s="214">
        <v>46</v>
      </c>
      <c r="B76" s="220" t="s">
        <v>224</v>
      </c>
      <c r="C76" s="265" t="s">
        <v>225</v>
      </c>
      <c r="D76" s="222" t="s">
        <v>114</v>
      </c>
      <c r="E76" s="229">
        <v>5</v>
      </c>
      <c r="F76" s="232"/>
      <c r="G76" s="233">
        <f>ROUND(E76*F76,2)</f>
        <v>0</v>
      </c>
      <c r="H76" s="232"/>
      <c r="I76" s="233">
        <f>ROUND(E76*H76,2)</f>
        <v>0</v>
      </c>
      <c r="J76" s="232"/>
      <c r="K76" s="233">
        <f>ROUND(E76*J76,2)</f>
        <v>0</v>
      </c>
      <c r="L76" s="233">
        <v>21</v>
      </c>
      <c r="M76" s="233">
        <f>G76*(1+L76/100)</f>
        <v>0</v>
      </c>
      <c r="N76" s="223">
        <v>4.8999999999999998E-4</v>
      </c>
      <c r="O76" s="223">
        <f>ROUND(E76*N76,5)</f>
        <v>2.4499999999999999E-3</v>
      </c>
      <c r="P76" s="223">
        <v>9.6780000000000005E-2</v>
      </c>
      <c r="Q76" s="223">
        <f>ROUND(E76*P76,5)</f>
        <v>0.4839</v>
      </c>
      <c r="R76" s="223"/>
      <c r="S76" s="223"/>
      <c r="T76" s="224">
        <v>1.24254</v>
      </c>
      <c r="U76" s="223">
        <f>ROUND(E76*T76,2)</f>
        <v>6.21</v>
      </c>
      <c r="V76" s="213"/>
      <c r="W76" s="213"/>
      <c r="X76" s="213"/>
      <c r="Y76" s="213"/>
      <c r="Z76" s="213"/>
      <c r="AA76" s="213"/>
      <c r="AB76" s="213"/>
      <c r="AC76" s="213"/>
      <c r="AD76" s="213"/>
      <c r="AE76" s="213" t="s">
        <v>226</v>
      </c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14"/>
      <c r="B77" s="220"/>
      <c r="C77" s="267" t="s">
        <v>227</v>
      </c>
      <c r="D77" s="228"/>
      <c r="E77" s="231">
        <v>5</v>
      </c>
      <c r="F77" s="233"/>
      <c r="G77" s="233"/>
      <c r="H77" s="233"/>
      <c r="I77" s="233"/>
      <c r="J77" s="233"/>
      <c r="K77" s="233"/>
      <c r="L77" s="233"/>
      <c r="M77" s="233"/>
      <c r="N77" s="223"/>
      <c r="O77" s="223"/>
      <c r="P77" s="223"/>
      <c r="Q77" s="223"/>
      <c r="R77" s="223"/>
      <c r="S77" s="223"/>
      <c r="T77" s="224"/>
      <c r="U77" s="223"/>
      <c r="V77" s="213"/>
      <c r="W77" s="213"/>
      <c r="X77" s="213"/>
      <c r="Y77" s="213"/>
      <c r="Z77" s="213"/>
      <c r="AA77" s="213"/>
      <c r="AB77" s="213"/>
      <c r="AC77" s="213"/>
      <c r="AD77" s="213"/>
      <c r="AE77" s="213" t="s">
        <v>131</v>
      </c>
      <c r="AF77" s="213">
        <v>0</v>
      </c>
      <c r="AG77" s="213"/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14">
        <v>47</v>
      </c>
      <c r="B78" s="220" t="s">
        <v>228</v>
      </c>
      <c r="C78" s="265" t="s">
        <v>229</v>
      </c>
      <c r="D78" s="222" t="s">
        <v>154</v>
      </c>
      <c r="E78" s="229">
        <v>0.48399999999999999</v>
      </c>
      <c r="F78" s="232"/>
      <c r="G78" s="233">
        <f>ROUND(E78*F78,2)</f>
        <v>0</v>
      </c>
      <c r="H78" s="232"/>
      <c r="I78" s="233">
        <f>ROUND(E78*H78,2)</f>
        <v>0</v>
      </c>
      <c r="J78" s="232"/>
      <c r="K78" s="233">
        <f>ROUND(E78*J78,2)</f>
        <v>0</v>
      </c>
      <c r="L78" s="233">
        <v>21</v>
      </c>
      <c r="M78" s="233">
        <f>G78*(1+L78/100)</f>
        <v>0</v>
      </c>
      <c r="N78" s="223">
        <v>0</v>
      </c>
      <c r="O78" s="223">
        <f>ROUND(E78*N78,5)</f>
        <v>0</v>
      </c>
      <c r="P78" s="223">
        <v>0</v>
      </c>
      <c r="Q78" s="223">
        <f>ROUND(E78*P78,5)</f>
        <v>0</v>
      </c>
      <c r="R78" s="223"/>
      <c r="S78" s="223"/>
      <c r="T78" s="224">
        <v>4.1550000000000002</v>
      </c>
      <c r="U78" s="223">
        <f>ROUND(E78*T78,2)</f>
        <v>2.0099999999999998</v>
      </c>
      <c r="V78" s="213"/>
      <c r="W78" s="213"/>
      <c r="X78" s="213"/>
      <c r="Y78" s="213"/>
      <c r="Z78" s="213"/>
      <c r="AA78" s="213"/>
      <c r="AB78" s="213"/>
      <c r="AC78" s="213"/>
      <c r="AD78" s="213"/>
      <c r="AE78" s="213" t="s">
        <v>124</v>
      </c>
      <c r="AF78" s="213"/>
      <c r="AG78" s="213"/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x14ac:dyDescent="0.2">
      <c r="A79" s="215" t="s">
        <v>110</v>
      </c>
      <c r="B79" s="221" t="s">
        <v>73</v>
      </c>
      <c r="C79" s="266" t="s">
        <v>74</v>
      </c>
      <c r="D79" s="225"/>
      <c r="E79" s="230"/>
      <c r="F79" s="234"/>
      <c r="G79" s="234">
        <f>SUMIF(AE80:AE82,"&lt;&gt;NOR",G80:G82)</f>
        <v>0</v>
      </c>
      <c r="H79" s="234"/>
      <c r="I79" s="234">
        <f>SUM(I80:I82)</f>
        <v>0</v>
      </c>
      <c r="J79" s="234"/>
      <c r="K79" s="234">
        <f>SUM(K80:K82)</f>
        <v>0</v>
      </c>
      <c r="L79" s="234"/>
      <c r="M79" s="234">
        <f>SUM(M80:M82)</f>
        <v>0</v>
      </c>
      <c r="N79" s="226"/>
      <c r="O79" s="226">
        <f>SUM(O80:O82)</f>
        <v>9.7000000000000005E-4</v>
      </c>
      <c r="P79" s="226"/>
      <c r="Q79" s="226">
        <f>SUM(Q80:Q82)</f>
        <v>0</v>
      </c>
      <c r="R79" s="226"/>
      <c r="S79" s="226"/>
      <c r="T79" s="227"/>
      <c r="U79" s="226">
        <f>SUM(U80:U82)</f>
        <v>2.09</v>
      </c>
      <c r="AE79" t="s">
        <v>111</v>
      </c>
    </row>
    <row r="80" spans="1:60" ht="22.5" outlineLevel="1" x14ac:dyDescent="0.2">
      <c r="A80" s="214">
        <v>48</v>
      </c>
      <c r="B80" s="220" t="s">
        <v>230</v>
      </c>
      <c r="C80" s="265" t="s">
        <v>231</v>
      </c>
      <c r="D80" s="222" t="s">
        <v>114</v>
      </c>
      <c r="E80" s="229">
        <v>16.170000000000002</v>
      </c>
      <c r="F80" s="232"/>
      <c r="G80" s="233">
        <f>ROUND(E80*F80,2)</f>
        <v>0</v>
      </c>
      <c r="H80" s="232"/>
      <c r="I80" s="233">
        <f>ROUND(E80*H80,2)</f>
        <v>0</v>
      </c>
      <c r="J80" s="232"/>
      <c r="K80" s="233">
        <f>ROUND(E80*J80,2)</f>
        <v>0</v>
      </c>
      <c r="L80" s="233">
        <v>21</v>
      </c>
      <c r="M80" s="233">
        <f>G80*(1+L80/100)</f>
        <v>0</v>
      </c>
      <c r="N80" s="223">
        <v>6.0000000000000002E-5</v>
      </c>
      <c r="O80" s="223">
        <f>ROUND(E80*N80,5)</f>
        <v>9.7000000000000005E-4</v>
      </c>
      <c r="P80" s="223">
        <v>0</v>
      </c>
      <c r="Q80" s="223">
        <f>ROUND(E80*P80,5)</f>
        <v>0</v>
      </c>
      <c r="R80" s="223"/>
      <c r="S80" s="223"/>
      <c r="T80" s="224">
        <v>0.129</v>
      </c>
      <c r="U80" s="223">
        <f>ROUND(E80*T80,2)</f>
        <v>2.09</v>
      </c>
      <c r="V80" s="213"/>
      <c r="W80" s="213"/>
      <c r="X80" s="213"/>
      <c r="Y80" s="213"/>
      <c r="Z80" s="213"/>
      <c r="AA80" s="213"/>
      <c r="AB80" s="213"/>
      <c r="AC80" s="213"/>
      <c r="AD80" s="213"/>
      <c r="AE80" s="213" t="s">
        <v>124</v>
      </c>
      <c r="AF80" s="213"/>
      <c r="AG80" s="21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14"/>
      <c r="B81" s="220"/>
      <c r="C81" s="267" t="s">
        <v>232</v>
      </c>
      <c r="D81" s="228"/>
      <c r="E81" s="231">
        <v>16.170000000000002</v>
      </c>
      <c r="F81" s="233"/>
      <c r="G81" s="233"/>
      <c r="H81" s="233"/>
      <c r="I81" s="233"/>
      <c r="J81" s="233"/>
      <c r="K81" s="233"/>
      <c r="L81" s="233"/>
      <c r="M81" s="233"/>
      <c r="N81" s="223"/>
      <c r="O81" s="223"/>
      <c r="P81" s="223"/>
      <c r="Q81" s="223"/>
      <c r="R81" s="223"/>
      <c r="S81" s="223"/>
      <c r="T81" s="224"/>
      <c r="U81" s="223"/>
      <c r="V81" s="213"/>
      <c r="W81" s="213"/>
      <c r="X81" s="213"/>
      <c r="Y81" s="213"/>
      <c r="Z81" s="213"/>
      <c r="AA81" s="213"/>
      <c r="AB81" s="213"/>
      <c r="AC81" s="213"/>
      <c r="AD81" s="213"/>
      <c r="AE81" s="213" t="s">
        <v>131</v>
      </c>
      <c r="AF81" s="213">
        <v>0</v>
      </c>
      <c r="AG81" s="213"/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14">
        <v>49</v>
      </c>
      <c r="B82" s="220" t="s">
        <v>233</v>
      </c>
      <c r="C82" s="265" t="s">
        <v>234</v>
      </c>
      <c r="D82" s="222" t="s">
        <v>154</v>
      </c>
      <c r="E82" s="229">
        <v>1E-3</v>
      </c>
      <c r="F82" s="232"/>
      <c r="G82" s="233">
        <f>ROUND(E82*F82,2)</f>
        <v>0</v>
      </c>
      <c r="H82" s="232"/>
      <c r="I82" s="233">
        <f>ROUND(E82*H82,2)</f>
        <v>0</v>
      </c>
      <c r="J82" s="232"/>
      <c r="K82" s="233">
        <f>ROUND(E82*J82,2)</f>
        <v>0</v>
      </c>
      <c r="L82" s="233">
        <v>21</v>
      </c>
      <c r="M82" s="233">
        <f>G82*(1+L82/100)</f>
        <v>0</v>
      </c>
      <c r="N82" s="223">
        <v>0</v>
      </c>
      <c r="O82" s="223">
        <f>ROUND(E82*N82,5)</f>
        <v>0</v>
      </c>
      <c r="P82" s="223">
        <v>0</v>
      </c>
      <c r="Q82" s="223">
        <f>ROUND(E82*P82,5)</f>
        <v>0</v>
      </c>
      <c r="R82" s="223"/>
      <c r="S82" s="223"/>
      <c r="T82" s="224">
        <v>1.831</v>
      </c>
      <c r="U82" s="223">
        <f>ROUND(E82*T82,2)</f>
        <v>0</v>
      </c>
      <c r="V82" s="213"/>
      <c r="W82" s="213"/>
      <c r="X82" s="213"/>
      <c r="Y82" s="213"/>
      <c r="Z82" s="213"/>
      <c r="AA82" s="213"/>
      <c r="AB82" s="213"/>
      <c r="AC82" s="213"/>
      <c r="AD82" s="213"/>
      <c r="AE82" s="213" t="s">
        <v>124</v>
      </c>
      <c r="AF82" s="213"/>
      <c r="AG82" s="213"/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x14ac:dyDescent="0.2">
      <c r="A83" s="215" t="s">
        <v>110</v>
      </c>
      <c r="B83" s="221" t="s">
        <v>75</v>
      </c>
      <c r="C83" s="266" t="s">
        <v>76</v>
      </c>
      <c r="D83" s="225"/>
      <c r="E83" s="230"/>
      <c r="F83" s="234"/>
      <c r="G83" s="234">
        <f>SUMIF(AE84:AE86,"&lt;&gt;NOR",G84:G86)</f>
        <v>0</v>
      </c>
      <c r="H83" s="234"/>
      <c r="I83" s="234">
        <f>SUM(I84:I86)</f>
        <v>0</v>
      </c>
      <c r="J83" s="234"/>
      <c r="K83" s="234">
        <f>SUM(K84:K86)</f>
        <v>0</v>
      </c>
      <c r="L83" s="234"/>
      <c r="M83" s="234">
        <f>SUM(M84:M86)</f>
        <v>0</v>
      </c>
      <c r="N83" s="226"/>
      <c r="O83" s="226">
        <f>SUM(O84:O86)</f>
        <v>6.8599999999999998E-3</v>
      </c>
      <c r="P83" s="226"/>
      <c r="Q83" s="226">
        <f>SUM(Q84:Q86)</f>
        <v>0.60311999999999999</v>
      </c>
      <c r="R83" s="226"/>
      <c r="S83" s="226"/>
      <c r="T83" s="227"/>
      <c r="U83" s="226">
        <f>SUM(U84:U86)</f>
        <v>14.459999999999999</v>
      </c>
      <c r="AE83" t="s">
        <v>111</v>
      </c>
    </row>
    <row r="84" spans="1:60" ht="22.5" outlineLevel="1" x14ac:dyDescent="0.2">
      <c r="A84" s="214">
        <v>50</v>
      </c>
      <c r="B84" s="220" t="s">
        <v>235</v>
      </c>
      <c r="C84" s="265" t="s">
        <v>236</v>
      </c>
      <c r="D84" s="222" t="s">
        <v>114</v>
      </c>
      <c r="E84" s="229">
        <v>14</v>
      </c>
      <c r="F84" s="232"/>
      <c r="G84" s="233">
        <f>ROUND(E84*F84,2)</f>
        <v>0</v>
      </c>
      <c r="H84" s="232"/>
      <c r="I84" s="233">
        <f>ROUND(E84*H84,2)</f>
        <v>0</v>
      </c>
      <c r="J84" s="232"/>
      <c r="K84" s="233">
        <f>ROUND(E84*J84,2)</f>
        <v>0</v>
      </c>
      <c r="L84" s="233">
        <v>21</v>
      </c>
      <c r="M84" s="233">
        <f>G84*(1+L84/100)</f>
        <v>0</v>
      </c>
      <c r="N84" s="223">
        <v>4.8999999999999998E-4</v>
      </c>
      <c r="O84" s="223">
        <f>ROUND(E84*N84,5)</f>
        <v>6.8599999999999998E-3</v>
      </c>
      <c r="P84" s="223">
        <v>4.308E-2</v>
      </c>
      <c r="Q84" s="223">
        <f>ROUND(E84*P84,5)</f>
        <v>0.60311999999999999</v>
      </c>
      <c r="R84" s="223"/>
      <c r="S84" s="223"/>
      <c r="T84" s="224">
        <v>0.85326999999999997</v>
      </c>
      <c r="U84" s="223">
        <f>ROUND(E84*T84,2)</f>
        <v>11.95</v>
      </c>
      <c r="V84" s="213"/>
      <c r="W84" s="213"/>
      <c r="X84" s="213"/>
      <c r="Y84" s="213"/>
      <c r="Z84" s="213"/>
      <c r="AA84" s="213"/>
      <c r="AB84" s="213"/>
      <c r="AC84" s="213"/>
      <c r="AD84" s="213"/>
      <c r="AE84" s="213" t="s">
        <v>226</v>
      </c>
      <c r="AF84" s="213"/>
      <c r="AG84" s="213"/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14"/>
      <c r="B85" s="220"/>
      <c r="C85" s="267" t="s">
        <v>237</v>
      </c>
      <c r="D85" s="228"/>
      <c r="E85" s="231">
        <v>14</v>
      </c>
      <c r="F85" s="233"/>
      <c r="G85" s="233"/>
      <c r="H85" s="233"/>
      <c r="I85" s="233"/>
      <c r="J85" s="233"/>
      <c r="K85" s="233"/>
      <c r="L85" s="233"/>
      <c r="M85" s="233"/>
      <c r="N85" s="223"/>
      <c r="O85" s="223"/>
      <c r="P85" s="223"/>
      <c r="Q85" s="223"/>
      <c r="R85" s="223"/>
      <c r="S85" s="223"/>
      <c r="T85" s="224"/>
      <c r="U85" s="223"/>
      <c r="V85" s="213"/>
      <c r="W85" s="213"/>
      <c r="X85" s="213"/>
      <c r="Y85" s="213"/>
      <c r="Z85" s="213"/>
      <c r="AA85" s="213"/>
      <c r="AB85" s="213"/>
      <c r="AC85" s="213"/>
      <c r="AD85" s="213"/>
      <c r="AE85" s="213" t="s">
        <v>131</v>
      </c>
      <c r="AF85" s="213">
        <v>0</v>
      </c>
      <c r="AG85" s="213"/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14">
        <v>51</v>
      </c>
      <c r="B86" s="220" t="s">
        <v>238</v>
      </c>
      <c r="C86" s="265" t="s">
        <v>239</v>
      </c>
      <c r="D86" s="222" t="s">
        <v>154</v>
      </c>
      <c r="E86" s="229">
        <v>0.60299999999999998</v>
      </c>
      <c r="F86" s="232"/>
      <c r="G86" s="233">
        <f>ROUND(E86*F86,2)</f>
        <v>0</v>
      </c>
      <c r="H86" s="232"/>
      <c r="I86" s="233">
        <f>ROUND(E86*H86,2)</f>
        <v>0</v>
      </c>
      <c r="J86" s="232"/>
      <c r="K86" s="233">
        <f>ROUND(E86*J86,2)</f>
        <v>0</v>
      </c>
      <c r="L86" s="233">
        <v>21</v>
      </c>
      <c r="M86" s="233">
        <f>G86*(1+L86/100)</f>
        <v>0</v>
      </c>
      <c r="N86" s="223">
        <v>0</v>
      </c>
      <c r="O86" s="223">
        <f>ROUND(E86*N86,5)</f>
        <v>0</v>
      </c>
      <c r="P86" s="223">
        <v>0</v>
      </c>
      <c r="Q86" s="223">
        <f>ROUND(E86*P86,5)</f>
        <v>0</v>
      </c>
      <c r="R86" s="223"/>
      <c r="S86" s="223"/>
      <c r="T86" s="224">
        <v>4.1550000000000002</v>
      </c>
      <c r="U86" s="223">
        <f>ROUND(E86*T86,2)</f>
        <v>2.5099999999999998</v>
      </c>
      <c r="V86" s="213"/>
      <c r="W86" s="213"/>
      <c r="X86" s="213"/>
      <c r="Y86" s="213"/>
      <c r="Z86" s="213"/>
      <c r="AA86" s="213"/>
      <c r="AB86" s="213"/>
      <c r="AC86" s="213"/>
      <c r="AD86" s="213"/>
      <c r="AE86" s="213" t="s">
        <v>124</v>
      </c>
      <c r="AF86" s="213"/>
      <c r="AG86" s="213"/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x14ac:dyDescent="0.2">
      <c r="A87" s="215" t="s">
        <v>110</v>
      </c>
      <c r="B87" s="221" t="s">
        <v>77</v>
      </c>
      <c r="C87" s="266" t="s">
        <v>78</v>
      </c>
      <c r="D87" s="225"/>
      <c r="E87" s="230"/>
      <c r="F87" s="234"/>
      <c r="G87" s="234">
        <f>SUMIF(AE88:AE90,"&lt;&gt;NOR",G88:G90)</f>
        <v>0</v>
      </c>
      <c r="H87" s="234"/>
      <c r="I87" s="234">
        <f>SUM(I88:I90)</f>
        <v>0</v>
      </c>
      <c r="J87" s="234"/>
      <c r="K87" s="234">
        <f>SUM(K88:K90)</f>
        <v>0</v>
      </c>
      <c r="L87" s="234"/>
      <c r="M87" s="234">
        <f>SUM(M88:M90)</f>
        <v>0</v>
      </c>
      <c r="N87" s="226"/>
      <c r="O87" s="226">
        <f>SUM(O88:O90)</f>
        <v>2.7999999999999998E-4</v>
      </c>
      <c r="P87" s="226"/>
      <c r="Q87" s="226">
        <f>SUM(Q88:Q90)</f>
        <v>6.7600000000000004E-3</v>
      </c>
      <c r="R87" s="226"/>
      <c r="S87" s="226"/>
      <c r="T87" s="227"/>
      <c r="U87" s="226">
        <f>SUM(U88:U90)</f>
        <v>0.19</v>
      </c>
      <c r="AE87" t="s">
        <v>111</v>
      </c>
    </row>
    <row r="88" spans="1:60" outlineLevel="1" x14ac:dyDescent="0.2">
      <c r="A88" s="214">
        <v>52</v>
      </c>
      <c r="B88" s="220" t="s">
        <v>240</v>
      </c>
      <c r="C88" s="265" t="s">
        <v>241</v>
      </c>
      <c r="D88" s="222" t="s">
        <v>114</v>
      </c>
      <c r="E88" s="229">
        <v>2.5</v>
      </c>
      <c r="F88" s="232"/>
      <c r="G88" s="233">
        <f>ROUND(E88*F88,2)</f>
        <v>0</v>
      </c>
      <c r="H88" s="232"/>
      <c r="I88" s="233">
        <f>ROUND(E88*H88,2)</f>
        <v>0</v>
      </c>
      <c r="J88" s="232"/>
      <c r="K88" s="233">
        <f>ROUND(E88*J88,2)</f>
        <v>0</v>
      </c>
      <c r="L88" s="233">
        <v>21</v>
      </c>
      <c r="M88" s="233">
        <f>G88*(1+L88/100)</f>
        <v>0</v>
      </c>
      <c r="N88" s="223">
        <v>1.1E-4</v>
      </c>
      <c r="O88" s="223">
        <f>ROUND(E88*N88,5)</f>
        <v>2.7999999999999998E-4</v>
      </c>
      <c r="P88" s="223">
        <v>2.15E-3</v>
      </c>
      <c r="Q88" s="223">
        <f>ROUND(E88*P88,5)</f>
        <v>5.3800000000000002E-3</v>
      </c>
      <c r="R88" s="223"/>
      <c r="S88" s="223"/>
      <c r="T88" s="224">
        <v>0.03</v>
      </c>
      <c r="U88" s="223">
        <f>ROUND(E88*T88,2)</f>
        <v>0.08</v>
      </c>
      <c r="V88" s="213"/>
      <c r="W88" s="213"/>
      <c r="X88" s="213"/>
      <c r="Y88" s="213"/>
      <c r="Z88" s="213"/>
      <c r="AA88" s="213"/>
      <c r="AB88" s="213"/>
      <c r="AC88" s="213"/>
      <c r="AD88" s="213"/>
      <c r="AE88" s="213" t="s">
        <v>124</v>
      </c>
      <c r="AF88" s="213"/>
      <c r="AG88" s="213"/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14">
        <v>53</v>
      </c>
      <c r="B89" s="220" t="s">
        <v>242</v>
      </c>
      <c r="C89" s="265" t="s">
        <v>243</v>
      </c>
      <c r="D89" s="222" t="s">
        <v>118</v>
      </c>
      <c r="E89" s="229">
        <v>2</v>
      </c>
      <c r="F89" s="232"/>
      <c r="G89" s="233">
        <f>ROUND(E89*F89,2)</f>
        <v>0</v>
      </c>
      <c r="H89" s="232"/>
      <c r="I89" s="233">
        <f>ROUND(E89*H89,2)</f>
        <v>0</v>
      </c>
      <c r="J89" s="232"/>
      <c r="K89" s="233">
        <f>ROUND(E89*J89,2)</f>
        <v>0</v>
      </c>
      <c r="L89" s="233">
        <v>21</v>
      </c>
      <c r="M89" s="233">
        <f>G89*(1+L89/100)</f>
        <v>0</v>
      </c>
      <c r="N89" s="223">
        <v>0</v>
      </c>
      <c r="O89" s="223">
        <f>ROUND(E89*N89,5)</f>
        <v>0</v>
      </c>
      <c r="P89" s="223">
        <v>6.8999999999999997E-4</v>
      </c>
      <c r="Q89" s="223">
        <f>ROUND(E89*P89,5)</f>
        <v>1.3799999999999999E-3</v>
      </c>
      <c r="R89" s="223"/>
      <c r="S89" s="223"/>
      <c r="T89" s="224">
        <v>4.1000000000000002E-2</v>
      </c>
      <c r="U89" s="223">
        <f>ROUND(E89*T89,2)</f>
        <v>0.08</v>
      </c>
      <c r="V89" s="213"/>
      <c r="W89" s="213"/>
      <c r="X89" s="213"/>
      <c r="Y89" s="213"/>
      <c r="Z89" s="213"/>
      <c r="AA89" s="213"/>
      <c r="AB89" s="213"/>
      <c r="AC89" s="213"/>
      <c r="AD89" s="213"/>
      <c r="AE89" s="213" t="s">
        <v>124</v>
      </c>
      <c r="AF89" s="213"/>
      <c r="AG89" s="213"/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14">
        <v>54</v>
      </c>
      <c r="B90" s="220" t="s">
        <v>244</v>
      </c>
      <c r="C90" s="265" t="s">
        <v>245</v>
      </c>
      <c r="D90" s="222" t="s">
        <v>154</v>
      </c>
      <c r="E90" s="229">
        <v>6.7999999999999996E-3</v>
      </c>
      <c r="F90" s="232"/>
      <c r="G90" s="233">
        <f>ROUND(E90*F90,2)</f>
        <v>0</v>
      </c>
      <c r="H90" s="232"/>
      <c r="I90" s="233">
        <f>ROUND(E90*H90,2)</f>
        <v>0</v>
      </c>
      <c r="J90" s="232"/>
      <c r="K90" s="233">
        <f>ROUND(E90*J90,2)</f>
        <v>0</v>
      </c>
      <c r="L90" s="233">
        <v>21</v>
      </c>
      <c r="M90" s="233">
        <f>G90*(1+L90/100)</f>
        <v>0</v>
      </c>
      <c r="N90" s="223">
        <v>0</v>
      </c>
      <c r="O90" s="223">
        <f>ROUND(E90*N90,5)</f>
        <v>0</v>
      </c>
      <c r="P90" s="223">
        <v>0</v>
      </c>
      <c r="Q90" s="223">
        <f>ROUND(E90*P90,5)</f>
        <v>0</v>
      </c>
      <c r="R90" s="223"/>
      <c r="S90" s="223"/>
      <c r="T90" s="224">
        <v>4.1550000000000002</v>
      </c>
      <c r="U90" s="223">
        <f>ROUND(E90*T90,2)</f>
        <v>0.03</v>
      </c>
      <c r="V90" s="213"/>
      <c r="W90" s="213"/>
      <c r="X90" s="213"/>
      <c r="Y90" s="213"/>
      <c r="Z90" s="213"/>
      <c r="AA90" s="213"/>
      <c r="AB90" s="213"/>
      <c r="AC90" s="213"/>
      <c r="AD90" s="213"/>
      <c r="AE90" s="213" t="s">
        <v>124</v>
      </c>
      <c r="AF90" s="213"/>
      <c r="AG90" s="213"/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x14ac:dyDescent="0.2">
      <c r="A91" s="215" t="s">
        <v>110</v>
      </c>
      <c r="B91" s="221" t="s">
        <v>79</v>
      </c>
      <c r="C91" s="266" t="s">
        <v>80</v>
      </c>
      <c r="D91" s="225"/>
      <c r="E91" s="230"/>
      <c r="F91" s="234"/>
      <c r="G91" s="234">
        <f>SUMIF(AE92:AE96,"&lt;&gt;NOR",G92:G96)</f>
        <v>0</v>
      </c>
      <c r="H91" s="234"/>
      <c r="I91" s="234">
        <f>SUM(I92:I96)</f>
        <v>0</v>
      </c>
      <c r="J91" s="234"/>
      <c r="K91" s="234">
        <f>SUM(K92:K96)</f>
        <v>0</v>
      </c>
      <c r="L91" s="234"/>
      <c r="M91" s="234">
        <f>SUM(M92:M96)</f>
        <v>0</v>
      </c>
      <c r="N91" s="226"/>
      <c r="O91" s="226">
        <f>SUM(O92:O96)</f>
        <v>1.0200000000000001E-3</v>
      </c>
      <c r="P91" s="226"/>
      <c r="Q91" s="226">
        <f>SUM(Q92:Q96)</f>
        <v>1.0200000000000001E-2</v>
      </c>
      <c r="R91" s="226"/>
      <c r="S91" s="226"/>
      <c r="T91" s="227"/>
      <c r="U91" s="226">
        <f>SUM(U92:U96)</f>
        <v>0.84000000000000008</v>
      </c>
      <c r="AE91" t="s">
        <v>111</v>
      </c>
    </row>
    <row r="92" spans="1:60" ht="22.5" outlineLevel="1" x14ac:dyDescent="0.2">
      <c r="A92" s="214">
        <v>55</v>
      </c>
      <c r="B92" s="220" t="s">
        <v>246</v>
      </c>
      <c r="C92" s="265" t="s">
        <v>247</v>
      </c>
      <c r="D92" s="222" t="s">
        <v>114</v>
      </c>
      <c r="E92" s="229">
        <v>2.5</v>
      </c>
      <c r="F92" s="232"/>
      <c r="G92" s="233">
        <f>ROUND(E92*F92,2)</f>
        <v>0</v>
      </c>
      <c r="H92" s="232"/>
      <c r="I92" s="233">
        <f>ROUND(E92*H92,2)</f>
        <v>0</v>
      </c>
      <c r="J92" s="232"/>
      <c r="K92" s="233">
        <f>ROUND(E92*J92,2)</f>
        <v>0</v>
      </c>
      <c r="L92" s="233">
        <v>21</v>
      </c>
      <c r="M92" s="233">
        <f>G92*(1+L92/100)</f>
        <v>0</v>
      </c>
      <c r="N92" s="223">
        <v>2.0000000000000002E-5</v>
      </c>
      <c r="O92" s="223">
        <f>ROUND(E92*N92,5)</f>
        <v>5.0000000000000002E-5</v>
      </c>
      <c r="P92" s="223">
        <v>3.2000000000000002E-3</v>
      </c>
      <c r="Q92" s="223">
        <f>ROUND(E92*P92,5)</f>
        <v>8.0000000000000002E-3</v>
      </c>
      <c r="R92" s="223"/>
      <c r="S92" s="223"/>
      <c r="T92" s="224">
        <v>5.2999999999999999E-2</v>
      </c>
      <c r="U92" s="223">
        <f>ROUND(E92*T92,2)</f>
        <v>0.13</v>
      </c>
      <c r="V92" s="213"/>
      <c r="W92" s="213"/>
      <c r="X92" s="213"/>
      <c r="Y92" s="213"/>
      <c r="Z92" s="213"/>
      <c r="AA92" s="213"/>
      <c r="AB92" s="213"/>
      <c r="AC92" s="213"/>
      <c r="AD92" s="213"/>
      <c r="AE92" s="213" t="s">
        <v>124</v>
      </c>
      <c r="AF92" s="213"/>
      <c r="AG92" s="213"/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14">
        <v>56</v>
      </c>
      <c r="B93" s="220" t="s">
        <v>248</v>
      </c>
      <c r="C93" s="265" t="s">
        <v>249</v>
      </c>
      <c r="D93" s="222" t="s">
        <v>118</v>
      </c>
      <c r="E93" s="229">
        <v>2</v>
      </c>
      <c r="F93" s="232"/>
      <c r="G93" s="233">
        <f>ROUND(E93*F93,2)</f>
        <v>0</v>
      </c>
      <c r="H93" s="232"/>
      <c r="I93" s="233">
        <f>ROUND(E93*H93,2)</f>
        <v>0</v>
      </c>
      <c r="J93" s="232"/>
      <c r="K93" s="233">
        <f>ROUND(E93*J93,2)</f>
        <v>0</v>
      </c>
      <c r="L93" s="233">
        <v>21</v>
      </c>
      <c r="M93" s="233">
        <f>G93*(1+L93/100)</f>
        <v>0</v>
      </c>
      <c r="N93" s="223">
        <v>3.8999999999999999E-4</v>
      </c>
      <c r="O93" s="223">
        <f>ROUND(E93*N93,5)</f>
        <v>7.7999999999999999E-4</v>
      </c>
      <c r="P93" s="223">
        <v>0</v>
      </c>
      <c r="Q93" s="223">
        <f>ROUND(E93*P93,5)</f>
        <v>0</v>
      </c>
      <c r="R93" s="223"/>
      <c r="S93" s="223"/>
      <c r="T93" s="224">
        <v>0.17499999999999999</v>
      </c>
      <c r="U93" s="223">
        <f>ROUND(E93*T93,2)</f>
        <v>0.35</v>
      </c>
      <c r="V93" s="213"/>
      <c r="W93" s="213"/>
      <c r="X93" s="213"/>
      <c r="Y93" s="213"/>
      <c r="Z93" s="213"/>
      <c r="AA93" s="213"/>
      <c r="AB93" s="213"/>
      <c r="AC93" s="213"/>
      <c r="AD93" s="213"/>
      <c r="AE93" s="213" t="s">
        <v>124</v>
      </c>
      <c r="AF93" s="213"/>
      <c r="AG93" s="213"/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14">
        <v>57</v>
      </c>
      <c r="B94" s="220" t="s">
        <v>250</v>
      </c>
      <c r="C94" s="265" t="s">
        <v>251</v>
      </c>
      <c r="D94" s="222" t="s">
        <v>118</v>
      </c>
      <c r="E94" s="229">
        <v>1</v>
      </c>
      <c r="F94" s="232"/>
      <c r="G94" s="233">
        <f>ROUND(E94*F94,2)</f>
        <v>0</v>
      </c>
      <c r="H94" s="232"/>
      <c r="I94" s="233">
        <f>ROUND(E94*H94,2)</f>
        <v>0</v>
      </c>
      <c r="J94" s="232"/>
      <c r="K94" s="233">
        <f>ROUND(E94*J94,2)</f>
        <v>0</v>
      </c>
      <c r="L94" s="233">
        <v>21</v>
      </c>
      <c r="M94" s="233">
        <f>G94*(1+L94/100)</f>
        <v>0</v>
      </c>
      <c r="N94" s="223">
        <v>6.0000000000000002E-5</v>
      </c>
      <c r="O94" s="223">
        <f>ROUND(E94*N94,5)</f>
        <v>6.0000000000000002E-5</v>
      </c>
      <c r="P94" s="223">
        <v>1.1000000000000001E-3</v>
      </c>
      <c r="Q94" s="223">
        <f>ROUND(E94*P94,5)</f>
        <v>1.1000000000000001E-3</v>
      </c>
      <c r="R94" s="223"/>
      <c r="S94" s="223"/>
      <c r="T94" s="224">
        <v>7.2999999999999995E-2</v>
      </c>
      <c r="U94" s="223">
        <f>ROUND(E94*T94,2)</f>
        <v>7.0000000000000007E-2</v>
      </c>
      <c r="V94" s="213"/>
      <c r="W94" s="213"/>
      <c r="X94" s="213"/>
      <c r="Y94" s="213"/>
      <c r="Z94" s="213"/>
      <c r="AA94" s="213"/>
      <c r="AB94" s="213"/>
      <c r="AC94" s="213"/>
      <c r="AD94" s="213"/>
      <c r="AE94" s="213" t="s">
        <v>124</v>
      </c>
      <c r="AF94" s="213"/>
      <c r="AG94" s="213"/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14">
        <v>58</v>
      </c>
      <c r="B95" s="220" t="s">
        <v>252</v>
      </c>
      <c r="C95" s="265" t="s">
        <v>253</v>
      </c>
      <c r="D95" s="222" t="s">
        <v>118</v>
      </c>
      <c r="E95" s="229">
        <v>1</v>
      </c>
      <c r="F95" s="232"/>
      <c r="G95" s="233">
        <f>ROUND(E95*F95,2)</f>
        <v>0</v>
      </c>
      <c r="H95" s="232"/>
      <c r="I95" s="233">
        <f>ROUND(E95*H95,2)</f>
        <v>0</v>
      </c>
      <c r="J95" s="232"/>
      <c r="K95" s="233">
        <f>ROUND(E95*J95,2)</f>
        <v>0</v>
      </c>
      <c r="L95" s="233">
        <v>21</v>
      </c>
      <c r="M95" s="233">
        <f>G95*(1+L95/100)</f>
        <v>0</v>
      </c>
      <c r="N95" s="223">
        <v>1.2999999999999999E-4</v>
      </c>
      <c r="O95" s="223">
        <f>ROUND(E95*N95,5)</f>
        <v>1.2999999999999999E-4</v>
      </c>
      <c r="P95" s="223">
        <v>1.1000000000000001E-3</v>
      </c>
      <c r="Q95" s="223">
        <f>ROUND(E95*P95,5)</f>
        <v>1.1000000000000001E-3</v>
      </c>
      <c r="R95" s="223"/>
      <c r="S95" s="223"/>
      <c r="T95" s="224">
        <v>0.22900000000000001</v>
      </c>
      <c r="U95" s="223">
        <f>ROUND(E95*T95,2)</f>
        <v>0.23</v>
      </c>
      <c r="V95" s="213"/>
      <c r="W95" s="213"/>
      <c r="X95" s="213"/>
      <c r="Y95" s="213"/>
      <c r="Z95" s="213"/>
      <c r="AA95" s="213"/>
      <c r="AB95" s="213"/>
      <c r="AC95" s="213"/>
      <c r="AD95" s="213"/>
      <c r="AE95" s="213" t="s">
        <v>124</v>
      </c>
      <c r="AF95" s="213"/>
      <c r="AG95" s="213"/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14">
        <v>59</v>
      </c>
      <c r="B96" s="220" t="s">
        <v>254</v>
      </c>
      <c r="C96" s="265" t="s">
        <v>255</v>
      </c>
      <c r="D96" s="222" t="s">
        <v>154</v>
      </c>
      <c r="E96" s="229">
        <v>1.0200000000000001E-2</v>
      </c>
      <c r="F96" s="232"/>
      <c r="G96" s="233">
        <f>ROUND(E96*F96,2)</f>
        <v>0</v>
      </c>
      <c r="H96" s="232"/>
      <c r="I96" s="233">
        <f>ROUND(E96*H96,2)</f>
        <v>0</v>
      </c>
      <c r="J96" s="232"/>
      <c r="K96" s="233">
        <f>ROUND(E96*J96,2)</f>
        <v>0</v>
      </c>
      <c r="L96" s="233">
        <v>21</v>
      </c>
      <c r="M96" s="233">
        <f>G96*(1+L96/100)</f>
        <v>0</v>
      </c>
      <c r="N96" s="223">
        <v>0</v>
      </c>
      <c r="O96" s="223">
        <f>ROUND(E96*N96,5)</f>
        <v>0</v>
      </c>
      <c r="P96" s="223">
        <v>0</v>
      </c>
      <c r="Q96" s="223">
        <f>ROUND(E96*P96,5)</f>
        <v>0</v>
      </c>
      <c r="R96" s="223"/>
      <c r="S96" s="223"/>
      <c r="T96" s="224">
        <v>5.5620000000000003</v>
      </c>
      <c r="U96" s="223">
        <f>ROUND(E96*T96,2)</f>
        <v>0.06</v>
      </c>
      <c r="V96" s="213"/>
      <c r="W96" s="213"/>
      <c r="X96" s="213"/>
      <c r="Y96" s="213"/>
      <c r="Z96" s="213"/>
      <c r="AA96" s="213"/>
      <c r="AB96" s="213"/>
      <c r="AC96" s="213"/>
      <c r="AD96" s="213"/>
      <c r="AE96" s="213" t="s">
        <v>124</v>
      </c>
      <c r="AF96" s="213"/>
      <c r="AG96" s="213"/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x14ac:dyDescent="0.2">
      <c r="A97" s="215" t="s">
        <v>110</v>
      </c>
      <c r="B97" s="221" t="s">
        <v>81</v>
      </c>
      <c r="C97" s="266" t="s">
        <v>82</v>
      </c>
      <c r="D97" s="225"/>
      <c r="E97" s="230"/>
      <c r="F97" s="234"/>
      <c r="G97" s="234">
        <f>SUMIF(AE98:AE100,"&lt;&gt;NOR",G98:G100)</f>
        <v>0</v>
      </c>
      <c r="H97" s="234"/>
      <c r="I97" s="234">
        <f>SUM(I98:I100)</f>
        <v>0</v>
      </c>
      <c r="J97" s="234"/>
      <c r="K97" s="234">
        <f>SUM(K98:K100)</f>
        <v>0</v>
      </c>
      <c r="L97" s="234"/>
      <c r="M97" s="234">
        <f>SUM(M98:M100)</f>
        <v>0</v>
      </c>
      <c r="N97" s="226"/>
      <c r="O97" s="226">
        <f>SUM(O98:O100)</f>
        <v>1.4000000000000001E-4</v>
      </c>
      <c r="P97" s="226"/>
      <c r="Q97" s="226">
        <f>SUM(Q98:Q100)</f>
        <v>4.0490000000000005E-2</v>
      </c>
      <c r="R97" s="226"/>
      <c r="S97" s="226"/>
      <c r="T97" s="227"/>
      <c r="U97" s="226">
        <f>SUM(U98:U100)</f>
        <v>0.62</v>
      </c>
      <c r="AE97" t="s">
        <v>111</v>
      </c>
    </row>
    <row r="98" spans="1:60" ht="22.5" outlineLevel="1" x14ac:dyDescent="0.2">
      <c r="A98" s="214">
        <v>60</v>
      </c>
      <c r="B98" s="220" t="s">
        <v>256</v>
      </c>
      <c r="C98" s="265" t="s">
        <v>257</v>
      </c>
      <c r="D98" s="222" t="s">
        <v>118</v>
      </c>
      <c r="E98" s="229">
        <v>1</v>
      </c>
      <c r="F98" s="232"/>
      <c r="G98" s="233">
        <f>ROUND(E98*F98,2)</f>
        <v>0</v>
      </c>
      <c r="H98" s="232"/>
      <c r="I98" s="233">
        <f>ROUND(E98*H98,2)</f>
        <v>0</v>
      </c>
      <c r="J98" s="232"/>
      <c r="K98" s="233">
        <f>ROUND(E98*J98,2)</f>
        <v>0</v>
      </c>
      <c r="L98" s="233">
        <v>21</v>
      </c>
      <c r="M98" s="233">
        <f>G98*(1+L98/100)</f>
        <v>0</v>
      </c>
      <c r="N98" s="223">
        <v>1E-4</v>
      </c>
      <c r="O98" s="223">
        <f>ROUND(E98*N98,5)</f>
        <v>1E-4</v>
      </c>
      <c r="P98" s="223">
        <v>3.7490000000000002E-2</v>
      </c>
      <c r="Q98" s="223">
        <f>ROUND(E98*P98,5)</f>
        <v>3.7490000000000002E-2</v>
      </c>
      <c r="R98" s="223"/>
      <c r="S98" s="223"/>
      <c r="T98" s="224">
        <v>0.35</v>
      </c>
      <c r="U98" s="223">
        <f>ROUND(E98*T98,2)</f>
        <v>0.35</v>
      </c>
      <c r="V98" s="213"/>
      <c r="W98" s="213"/>
      <c r="X98" s="213"/>
      <c r="Y98" s="213"/>
      <c r="Z98" s="213"/>
      <c r="AA98" s="213"/>
      <c r="AB98" s="213"/>
      <c r="AC98" s="213"/>
      <c r="AD98" s="213"/>
      <c r="AE98" s="213" t="s">
        <v>124</v>
      </c>
      <c r="AF98" s="213"/>
      <c r="AG98" s="213"/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14">
        <v>61</v>
      </c>
      <c r="B99" s="220" t="s">
        <v>258</v>
      </c>
      <c r="C99" s="265" t="s">
        <v>259</v>
      </c>
      <c r="D99" s="222" t="s">
        <v>118</v>
      </c>
      <c r="E99" s="229">
        <v>4</v>
      </c>
      <c r="F99" s="232"/>
      <c r="G99" s="233">
        <f>ROUND(E99*F99,2)</f>
        <v>0</v>
      </c>
      <c r="H99" s="232"/>
      <c r="I99" s="233">
        <f>ROUND(E99*H99,2)</f>
        <v>0</v>
      </c>
      <c r="J99" s="232"/>
      <c r="K99" s="233">
        <f>ROUND(E99*J99,2)</f>
        <v>0</v>
      </c>
      <c r="L99" s="233">
        <v>21</v>
      </c>
      <c r="M99" s="233">
        <f>G99*(1+L99/100)</f>
        <v>0</v>
      </c>
      <c r="N99" s="223">
        <v>1.0000000000000001E-5</v>
      </c>
      <c r="O99" s="223">
        <f>ROUND(E99*N99,5)</f>
        <v>4.0000000000000003E-5</v>
      </c>
      <c r="P99" s="223">
        <v>7.5000000000000002E-4</v>
      </c>
      <c r="Q99" s="223">
        <f>ROUND(E99*P99,5)</f>
        <v>3.0000000000000001E-3</v>
      </c>
      <c r="R99" s="223"/>
      <c r="S99" s="223"/>
      <c r="T99" s="224">
        <v>2.9000000000000001E-2</v>
      </c>
      <c r="U99" s="223">
        <f>ROUND(E99*T99,2)</f>
        <v>0.12</v>
      </c>
      <c r="V99" s="213"/>
      <c r="W99" s="213"/>
      <c r="X99" s="213"/>
      <c r="Y99" s="213"/>
      <c r="Z99" s="213"/>
      <c r="AA99" s="213"/>
      <c r="AB99" s="213"/>
      <c r="AC99" s="213"/>
      <c r="AD99" s="213"/>
      <c r="AE99" s="213" t="s">
        <v>124</v>
      </c>
      <c r="AF99" s="213"/>
      <c r="AG99" s="213"/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43">
        <v>62</v>
      </c>
      <c r="B100" s="244" t="s">
        <v>260</v>
      </c>
      <c r="C100" s="268" t="s">
        <v>261</v>
      </c>
      <c r="D100" s="245" t="s">
        <v>154</v>
      </c>
      <c r="E100" s="246">
        <v>4.0500000000000001E-2</v>
      </c>
      <c r="F100" s="247"/>
      <c r="G100" s="248">
        <f>ROUND(E100*F100,2)</f>
        <v>0</v>
      </c>
      <c r="H100" s="247"/>
      <c r="I100" s="248">
        <f>ROUND(E100*H100,2)</f>
        <v>0</v>
      </c>
      <c r="J100" s="247"/>
      <c r="K100" s="248">
        <f>ROUND(E100*J100,2)</f>
        <v>0</v>
      </c>
      <c r="L100" s="248">
        <v>21</v>
      </c>
      <c r="M100" s="248">
        <f>G100*(1+L100/100)</f>
        <v>0</v>
      </c>
      <c r="N100" s="249">
        <v>0</v>
      </c>
      <c r="O100" s="249">
        <f>ROUND(E100*N100,5)</f>
        <v>0</v>
      </c>
      <c r="P100" s="249">
        <v>0</v>
      </c>
      <c r="Q100" s="249">
        <f>ROUND(E100*P100,5)</f>
        <v>0</v>
      </c>
      <c r="R100" s="249"/>
      <c r="S100" s="249"/>
      <c r="T100" s="250">
        <v>3.7349999999999999</v>
      </c>
      <c r="U100" s="249">
        <f>ROUND(E100*T100,2)</f>
        <v>0.15</v>
      </c>
      <c r="V100" s="213"/>
      <c r="W100" s="213"/>
      <c r="X100" s="213"/>
      <c r="Y100" s="213"/>
      <c r="Z100" s="213"/>
      <c r="AA100" s="213"/>
      <c r="AB100" s="213"/>
      <c r="AC100" s="213"/>
      <c r="AD100" s="213"/>
      <c r="AE100" s="213" t="s">
        <v>124</v>
      </c>
      <c r="AF100" s="213"/>
      <c r="AG100" s="213"/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x14ac:dyDescent="0.2">
      <c r="A101" s="6"/>
      <c r="B101" s="7" t="s">
        <v>135</v>
      </c>
      <c r="C101" s="269" t="s">
        <v>135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AC101">
        <v>15</v>
      </c>
      <c r="AD101">
        <v>21</v>
      </c>
    </row>
    <row r="102" spans="1:60" x14ac:dyDescent="0.2">
      <c r="A102" s="251"/>
      <c r="B102" s="252">
        <v>26</v>
      </c>
      <c r="C102" s="270" t="s">
        <v>135</v>
      </c>
      <c r="D102" s="253"/>
      <c r="E102" s="253"/>
      <c r="F102" s="253"/>
      <c r="G102" s="264">
        <f>G8+G14+G19+G30+G47+G58+G62+G70+G75+G79+G83+G87+G91+G97</f>
        <v>0</v>
      </c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AC102">
        <f>SUMIF(L7:L100,AC101,G7:G100)</f>
        <v>0</v>
      </c>
      <c r="AD102">
        <f>SUMIF(L7:L100,AD101,G7:G100)</f>
        <v>0</v>
      </c>
      <c r="AE102" t="s">
        <v>262</v>
      </c>
    </row>
    <row r="103" spans="1:60" x14ac:dyDescent="0.2">
      <c r="A103" s="6"/>
      <c r="B103" s="7" t="s">
        <v>135</v>
      </c>
      <c r="C103" s="269" t="s">
        <v>135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60" x14ac:dyDescent="0.2">
      <c r="A104" s="6"/>
      <c r="B104" s="7" t="s">
        <v>135</v>
      </c>
      <c r="C104" s="269" t="s">
        <v>135</v>
      </c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60" x14ac:dyDescent="0.2">
      <c r="A105" s="254">
        <v>33</v>
      </c>
      <c r="B105" s="254"/>
      <c r="C105" s="271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60" x14ac:dyDescent="0.2">
      <c r="A106" s="255"/>
      <c r="B106" s="256"/>
      <c r="C106" s="272"/>
      <c r="D106" s="256"/>
      <c r="E106" s="256"/>
      <c r="F106" s="256"/>
      <c r="G106" s="257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AE106" t="s">
        <v>263</v>
      </c>
    </row>
    <row r="107" spans="1:60" x14ac:dyDescent="0.2">
      <c r="A107" s="258"/>
      <c r="B107" s="259"/>
      <c r="C107" s="273"/>
      <c r="D107" s="259"/>
      <c r="E107" s="259"/>
      <c r="F107" s="259"/>
      <c r="G107" s="260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60" x14ac:dyDescent="0.2">
      <c r="A108" s="258"/>
      <c r="B108" s="259"/>
      <c r="C108" s="273"/>
      <c r="D108" s="259"/>
      <c r="E108" s="259"/>
      <c r="F108" s="259"/>
      <c r="G108" s="260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 x14ac:dyDescent="0.2">
      <c r="A109" s="258"/>
      <c r="B109" s="259"/>
      <c r="C109" s="273"/>
      <c r="D109" s="259"/>
      <c r="E109" s="259"/>
      <c r="F109" s="259"/>
      <c r="G109" s="260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">
      <c r="A110" s="261"/>
      <c r="B110" s="262"/>
      <c r="C110" s="274"/>
      <c r="D110" s="262"/>
      <c r="E110" s="262"/>
      <c r="F110" s="262"/>
      <c r="G110" s="263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spans="1:60" x14ac:dyDescent="0.2">
      <c r="A111" s="6"/>
      <c r="B111" s="7" t="s">
        <v>135</v>
      </c>
      <c r="C111" s="269" t="s">
        <v>135</v>
      </c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spans="1:60" x14ac:dyDescent="0.2">
      <c r="C112" s="275"/>
      <c r="AE112" t="s">
        <v>264</v>
      </c>
    </row>
  </sheetData>
  <mergeCells count="6">
    <mergeCell ref="A1:G1"/>
    <mergeCell ref="C2:G2"/>
    <mergeCell ref="C3:G3"/>
    <mergeCell ref="C4:G4"/>
    <mergeCell ref="A105:C105"/>
    <mergeCell ref="A106:G110"/>
  </mergeCells>
  <pageMargins left="0.59055118110236204" right="0.39370078740157499" top="0.78740157499999996" bottom="0.78740157499999996" header="0.3" footer="0.3"/>
  <pageSetup paperSize="9" orientation="landscape" horizontalDpi="300" verticalDpi="300" r:id="rId1"/>
  <rowBreaks count="1" manualBreakCount="1">
    <brk id="69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TZB KOMPLET</dc:creator>
  <cp:lastModifiedBy>TZB KOMPLET</cp:lastModifiedBy>
  <cp:lastPrinted>2014-02-28T09:52:57Z</cp:lastPrinted>
  <dcterms:created xsi:type="dcterms:W3CDTF">2009-04-08T07:15:50Z</dcterms:created>
  <dcterms:modified xsi:type="dcterms:W3CDTF">2017-08-23T08:44:49Z</dcterms:modified>
</cp:coreProperties>
</file>